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820" yWindow="0" windowWidth="11445" windowHeight="10725"/>
  </bookViews>
  <sheets>
    <sheet name="List1" sheetId="4" r:id="rId1"/>
  </sheets>
  <definedNames>
    <definedName name="_xlnm.Print_Area" localSheetId="0">List1!$A$1:$K$47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4" l="1"/>
  <c r="I34" i="4" s="1"/>
  <c r="E37" i="4"/>
  <c r="E34" i="4" s="1"/>
  <c r="E27" i="4"/>
  <c r="I25" i="4"/>
  <c r="E25" i="4"/>
  <c r="I23" i="4"/>
  <c r="E15" i="4"/>
  <c r="E13" i="4"/>
  <c r="I10" i="4"/>
  <c r="I7" i="4" s="1"/>
  <c r="E10" i="4"/>
  <c r="E8" i="4"/>
  <c r="E24" i="4" l="1"/>
  <c r="E23" i="4" s="1"/>
  <c r="E7" i="4"/>
</calcChain>
</file>

<file path=xl/sharedStrings.xml><?xml version="1.0" encoding="utf-8"?>
<sst xmlns="http://schemas.openxmlformats.org/spreadsheetml/2006/main" count="92" uniqueCount="85">
  <si>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</si>
  <si>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</si>
  <si>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</si>
  <si>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</si>
  <si>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</si>
  <si>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</si>
  <si>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</si>
  <si>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</si>
  <si>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</si>
  <si>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</si>
  <si>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</si>
  <si>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</si>
  <si>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</si>
  <si>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</si>
  <si>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</si>
  <si>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</si>
  <si>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</si>
  <si>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</si>
  <si>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</si>
  <si>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</si>
  <si>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</si>
  <si>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</si>
  <si>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</si>
  <si>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</si>
  <si>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</si>
  <si>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</si>
  <si>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</si>
  <si>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</si>
  <si>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</si>
  <si>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</si>
  <si>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</si>
  <si>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</si>
  <si>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</si>
  <si>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</si>
  <si>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</si>
  <si>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</si>
  <si>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</si>
  <si>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Další významné hospodářské skutečnosti: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</si>
  <si>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</si>
  <si>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</si>
  <si>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</si>
  <si>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</si>
  <si>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</si>
  <si>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</si>
  <si>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</si>
  <si>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</si>
  <si>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</si>
  <si>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</si>
  <si>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</si>
  <si>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</si>
  <si>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</si>
  <si>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</si>
  <si>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</si>
  <si>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</si>
  <si>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</si>
  <si>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</si>
  <si>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</si>
  <si>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</si>
  <si>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</si>
  <si>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</si>
  <si>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</si>
  <si>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</si>
  <si>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</si>
  <si>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</si>
  <si>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</si>
  <si>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</si>
  <si>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</si>
  <si>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</si>
  <si>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</si>
  <si>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</si>
  <si>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</si>
  <si>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</si>
  <si>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</si>
  <si>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</si>
  <si>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z toho tvorba Fondu účelově určených prostředků</t>
  </si>
  <si>
    <t>A.V.a.</t>
  </si>
  <si>
    <t>B.I.x.</t>
  </si>
  <si>
    <t>B.IV.7,10.</t>
  </si>
  <si>
    <t>Návrh rozpočtu 2016 (v tis. Kč)</t>
  </si>
  <si>
    <t>Skutečnost 2016 (v tis. Kč)</t>
  </si>
  <si>
    <t>Mimorozpočtové</t>
  </si>
  <si>
    <t>částky uvedené ve sloupcích 4 až 7 jsou v tisících Kč</t>
  </si>
  <si>
    <t xml:space="preserve">  Plán výnosů a nákladů a čerpání rozpočtu v roce 2016</t>
  </si>
  <si>
    <t>Tržby za vlastní výkony a zboží tvoří tržby ze zakázek hlavní činnosti. Ostatní výnosy jsou tvořeny zejména zúčtováním poměrné části odpisů majetku pořízeného z dotace. Provozní dotace institucionální vychází ze schválených neinvestičních prostředků přidělených AV ČR. Provozní dotace mimorozpočtové vychází ze schválených prostředků GA ČR, MŠMT a ostatních.</t>
  </si>
  <si>
    <t>Rozpočet na rok 2016 vycházel z informací dostupných k datu sestavení a zohledňoval veškeré známé hospodářské skutečnosti, včetně ekonomické a finanční situace. Veškeré údaje se týkají hlavní činnosti. Další ani jinou činnost jednotka neprováděla.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</si>
</sst>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4" fillId="0" borderId="8" xfId="1" applyNumberFormat="1" applyFont="1" applyFill="1" applyBorder="1" applyAlignment="1" applyProtection="1">
      <alignment vertical="center" wrapText="1"/>
    </xf>
    <xf numFmtId="0" fontId="2" fillId="0" borderId="8" xfId="0" applyFont="1" applyBorder="1"/>
    <xf numFmtId="0" fontId="4" fillId="0" borderId="5" xfId="1" applyNumberFormat="1" applyFont="1" applyFill="1" applyBorder="1" applyAlignment="1" applyProtection="1">
      <alignment vertical="center" wrapText="1"/>
    </xf>
    <xf numFmtId="0" fontId="2" fillId="0" borderId="5" xfId="0" applyFont="1" applyBorder="1"/>
    <xf numFmtId="0" fontId="4" fillId="0" borderId="8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/>
    <xf numFmtId="49" fontId="5" fillId="0" borderId="2" xfId="1" applyNumberFormat="1" applyFont="1" applyFill="1" applyBorder="1" applyAlignment="1" applyProtection="1">
      <alignment horizontal="left" vertical="top" wrapText="1"/>
    </xf>
    <xf numFmtId="0" fontId="2" fillId="0" borderId="11" xfId="0" applyFont="1" applyBorder="1"/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2" fillId="0" borderId="2" xfId="0" applyFont="1" applyBorder="1"/>
    <xf numFmtId="49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/>
    <xf numFmtId="0" fontId="1" fillId="0" borderId="0" xfId="0" applyFont="1"/>
    <xf numFmtId="0" fontId="3" fillId="0" borderId="0" xfId="1" applyNumberFormat="1" applyFont="1" applyFill="1" applyBorder="1" applyAlignment="1" applyProtection="1">
      <alignment horizontal="center" wrapText="1"/>
    </xf>
    <xf numFmtId="0" fontId="2" fillId="0" borderId="3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2" xfId="0" applyFont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4" borderId="12" xfId="0" applyFont="1" applyFill="1" applyBorder="1"/>
    <xf numFmtId="0" fontId="2" fillId="0" borderId="22" xfId="0" applyFont="1" applyBorder="1"/>
    <xf numFmtId="0" fontId="3" fillId="0" borderId="23" xfId="1" applyNumberFormat="1" applyFont="1" applyFill="1" applyBorder="1" applyAlignment="1" applyProtection="1">
      <alignment horizontal="center" wrapText="1"/>
    </xf>
    <xf numFmtId="0" fontId="5" fillId="0" borderId="23" xfId="1" applyNumberFormat="1" applyFont="1" applyFill="1" applyBorder="1" applyAlignment="1" applyProtection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2" borderId="6" xfId="0" applyFont="1" applyFill="1" applyBorder="1"/>
    <xf numFmtId="0" fontId="8" fillId="0" borderId="1" xfId="0" applyFont="1" applyBorder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6" xfId="0" applyFont="1" applyFill="1" applyBorder="1" applyAlignment="1">
      <alignment horizontal="left" vertical="center"/>
    </xf>
    <xf numFmtId="0" fontId="2" fillId="0" borderId="23" xfId="0" applyFont="1" applyBorder="1"/>
    <xf numFmtId="0" fontId="2" fillId="0" borderId="24" xfId="0" applyFont="1" applyBorder="1"/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23" xfId="1" applyNumberFormat="1" applyFont="1" applyFill="1" applyBorder="1" applyAlignment="1" applyProtection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4" fillId="0" borderId="2" xfId="1" applyNumberFormat="1" applyFont="1" applyFill="1" applyBorder="1" applyAlignment="1" applyProtection="1"/>
    <xf numFmtId="0" fontId="4" fillId="0" borderId="5" xfId="1" applyNumberFormat="1" applyFont="1" applyFill="1" applyBorder="1" applyAlignment="1" applyProtection="1"/>
    <xf numFmtId="0" fontId="4" fillId="0" borderId="11" xfId="1" applyNumberFormat="1" applyFont="1" applyFill="1" applyBorder="1" applyAlignment="1" applyProtection="1">
      <alignment horizontal="left"/>
    </xf>
    <xf numFmtId="0" fontId="4" fillId="0" borderId="11" xfId="1" applyNumberFormat="1" applyFont="1" applyFill="1" applyBorder="1" applyAlignment="1" applyProtection="1"/>
    <xf numFmtId="0" fontId="4" fillId="0" borderId="8" xfId="1" applyNumberFormat="1" applyFont="1" applyFill="1" applyBorder="1" applyAlignment="1" applyProtection="1"/>
    <xf numFmtId="0" fontId="4" fillId="0" borderId="8" xfId="1" applyNumberFormat="1" applyFont="1" applyFill="1" applyBorder="1" applyAlignment="1" applyProtection="1">
      <alignment horizontal="left"/>
    </xf>
    <xf numFmtId="0" fontId="4" fillId="0" borderId="5" xfId="1" applyNumberFormat="1" applyFont="1" applyFill="1" applyBorder="1" applyAlignment="1" applyProtection="1">
      <alignment horizontal="left"/>
    </xf>
    <xf numFmtId="0" fontId="4" fillId="3" borderId="14" xfId="1" applyNumberFormat="1" applyFont="1" applyFill="1" applyBorder="1" applyAlignment="1" applyProtection="1"/>
    <xf numFmtId="0" fontId="4" fillId="0" borderId="2" xfId="1" applyNumberFormat="1" applyFont="1" applyFill="1" applyBorder="1" applyAlignment="1" applyProtection="1">
      <alignment wrapText="1"/>
    </xf>
    <xf numFmtId="0" fontId="4" fillId="0" borderId="11" xfId="1" applyNumberFormat="1" applyFont="1" applyFill="1" applyBorder="1" applyAlignment="1" applyProtection="1">
      <alignment wrapText="1"/>
    </xf>
    <xf numFmtId="0" fontId="4" fillId="0" borderId="23" xfId="1" applyNumberFormat="1" applyFont="1" applyFill="1" applyBorder="1" applyAlignment="1" applyProtection="1"/>
    <xf numFmtId="0" fontId="9" fillId="0" borderId="25" xfId="1" applyNumberFormat="1" applyFont="1" applyFill="1" applyBorder="1" applyAlignment="1" applyProtection="1">
      <alignment horizontal="center" vertical="center" wrapText="1"/>
    </xf>
    <xf numFmtId="0" fontId="4" fillId="0" borderId="26" xfId="1" applyNumberFormat="1" applyFont="1" applyFill="1" applyBorder="1" applyAlignment="1" applyProtection="1">
      <alignment horizontal="center" wrapText="1"/>
    </xf>
    <xf numFmtId="0" fontId="2" fillId="2" borderId="2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28" xfId="1" applyNumberFormat="1" applyFont="1" applyFill="1" applyBorder="1" applyAlignment="1" applyProtection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9" xfId="1" applyNumberFormat="1" applyFont="1" applyFill="1" applyBorder="1" applyAlignment="1" applyProtection="1">
      <alignment horizontal="center" vertical="center"/>
    </xf>
    <xf numFmtId="0" fontId="4" fillId="0" borderId="27" xfId="1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5" xfId="1" applyNumberFormat="1" applyFont="1" applyFill="1" applyBorder="1" applyAlignment="1" applyProtection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5" fillId="0" borderId="22" xfId="1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/>
    <xf numFmtId="0" fontId="4" fillId="0" borderId="1" xfId="1" applyNumberFormat="1" applyFont="1" applyFill="1" applyBorder="1" applyAlignment="1" applyProtection="1"/>
    <xf numFmtId="0" fontId="4" fillId="0" borderId="4" xfId="1" applyNumberFormat="1" applyFont="1" applyFill="1" applyBorder="1" applyAlignment="1" applyProtection="1"/>
    <xf numFmtId="0" fontId="2" fillId="0" borderId="10" xfId="0" applyFont="1" applyBorder="1"/>
    <xf numFmtId="0" fontId="4" fillId="0" borderId="10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>
      <alignment vertical="center"/>
    </xf>
    <xf numFmtId="0" fontId="4" fillId="0" borderId="10" xfId="1" applyNumberFormat="1" applyFont="1" applyFill="1" applyBorder="1" applyAlignment="1" applyProtection="1">
      <alignment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2" fillId="0" borderId="7" xfId="0" applyFont="1" applyBorder="1"/>
    <xf numFmtId="0" fontId="2" fillId="0" borderId="4" xfId="0" applyFont="1" applyBorder="1"/>
    <xf numFmtId="0" fontId="4" fillId="3" borderId="13" xfId="1" applyNumberFormat="1" applyFont="1" applyFill="1" applyBorder="1" applyAlignment="1" applyProtection="1"/>
    <xf numFmtId="0" fontId="4" fillId="0" borderId="1" xfId="1" applyNumberFormat="1" applyFont="1" applyFill="1" applyBorder="1" applyAlignment="1" applyProtection="1">
      <alignment wrapText="1"/>
    </xf>
    <xf numFmtId="0" fontId="4" fillId="0" borderId="7" xfId="1" applyNumberFormat="1" applyFont="1" applyFill="1" applyBorder="1" applyAlignment="1" applyProtection="1">
      <alignment wrapText="1"/>
    </xf>
    <xf numFmtId="0" fontId="4" fillId="0" borderId="4" xfId="1" applyNumberFormat="1" applyFont="1" applyFill="1" applyBorder="1" applyAlignment="1" applyProtection="1">
      <alignment wrapText="1"/>
    </xf>
    <xf numFmtId="0" fontId="4" fillId="0" borderId="10" xfId="1" applyNumberFormat="1" applyFont="1" applyFill="1" applyBorder="1" applyAlignment="1" applyProtection="1">
      <alignment wrapText="1"/>
    </xf>
    <xf numFmtId="0" fontId="4" fillId="0" borderId="22" xfId="1" applyNumberFormat="1" applyFont="1" applyFill="1" applyBorder="1" applyAlignment="1" applyProtection="1"/>
    <xf numFmtId="0" fontId="2" fillId="0" borderId="1" xfId="0" applyFont="1" applyBorder="1"/>
    <xf numFmtId="0" fontId="5" fillId="0" borderId="4" xfId="1" applyNumberFormat="1" applyFont="1" applyFill="1" applyBorder="1" applyAlignment="1" applyProtection="1">
      <alignment horizontal="left" vertical="top"/>
    </xf>
    <xf numFmtId="0" fontId="4" fillId="0" borderId="10" xfId="1" applyNumberFormat="1" applyFont="1" applyFill="1" applyBorder="1" applyAlignment="1" applyProtection="1">
      <alignment horizontal="left" vertical="center" wrapText="1"/>
    </xf>
    <xf numFmtId="0" fontId="2" fillId="4" borderId="10" xfId="0" applyFont="1" applyFill="1" applyBorder="1"/>
    <xf numFmtId="1" fontId="4" fillId="0" borderId="8" xfId="1" applyNumberFormat="1" applyFont="1" applyFill="1" applyBorder="1" applyAlignment="1" applyProtection="1"/>
    <xf numFmtId="1" fontId="2" fillId="0" borderId="5" xfId="0" applyNumberFormat="1" applyFont="1" applyBorder="1"/>
    <xf numFmtId="1" fontId="11" fillId="0" borderId="8" xfId="1" applyNumberFormat="1" applyFont="1" applyFill="1" applyBorder="1" applyAlignment="1" applyProtection="1"/>
    <xf numFmtId="0" fontId="11" fillId="0" borderId="8" xfId="1" applyNumberFormat="1" applyFont="1" applyFill="1" applyBorder="1" applyAlignment="1" applyProtection="1"/>
    <xf numFmtId="1" fontId="4" fillId="0" borderId="8" xfId="1" applyNumberFormat="1" applyFont="1" applyFill="1" applyBorder="1" applyAlignment="1" applyProtection="1">
      <alignment wrapText="1"/>
    </xf>
    <xf numFmtId="1" fontId="4" fillId="0" borderId="5" xfId="1" applyNumberFormat="1" applyFont="1" applyFill="1" applyBorder="1" applyAlignment="1" applyProtection="1">
      <alignment wrapText="1"/>
    </xf>
    <xf numFmtId="1" fontId="5" fillId="0" borderId="5" xfId="1" applyNumberFormat="1" applyFont="1" applyFill="1" applyBorder="1" applyAlignment="1" applyProtection="1"/>
    <xf numFmtId="1" fontId="4" fillId="0" borderId="2" xfId="1" applyNumberFormat="1" applyFont="1" applyFill="1" applyBorder="1" applyAlignment="1" applyProtection="1"/>
    <xf numFmtId="1" fontId="5" fillId="0" borderId="2" xfId="1" applyNumberFormat="1" applyFont="1" applyFill="1" applyBorder="1" applyAlignment="1" applyProtection="1"/>
    <xf numFmtId="1" fontId="2" fillId="2" borderId="5" xfId="0" applyNumberFormat="1" applyFont="1" applyFill="1" applyBorder="1"/>
    <xf numFmtId="1" fontId="4" fillId="0" borderId="2" xfId="1" applyNumberFormat="1" applyFont="1" applyFill="1" applyBorder="1" applyAlignment="1" applyProtection="1">
      <alignment wrapText="1"/>
    </xf>
    <xf numFmtId="1" fontId="4" fillId="3" borderId="14" xfId="1" applyNumberFormat="1" applyFont="1" applyFill="1" applyBorder="1" applyAlignment="1" applyProtection="1"/>
    <xf numFmtId="0" fontId="6" fillId="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9" fillId="0" borderId="0" xfId="1" applyNumberFormat="1" applyFont="1" applyFill="1" applyBorder="1" applyAlignment="1" applyProtection="1">
      <alignment horizontal="left"/>
    </xf>
    <xf numFmtId="0" fontId="12" fillId="0" borderId="0" xfId="0" applyFont="1"/>
    <xf numFmtId="0" fontId="10" fillId="0" borderId="0" xfId="1" applyNumberFormat="1" applyFont="1" applyFill="1" applyBorder="1" applyAlignment="1" applyProtection="1">
      <alignment horizontal="center"/>
    </xf>
    <xf numFmtId="0" fontId="0" fillId="0" borderId="19" xfId="0" applyBorder="1" applyAlignment="1">
      <alignment wrapText="1"/>
    </xf>
    <xf numFmtId="0" fontId="0" fillId="0" borderId="19" xfId="0" applyBorder="1"/>
    <xf numFmtId="0" fontId="3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>
      <alignment horizontal="center"/>
    </xf>
    <xf numFmtId="0" fontId="5" fillId="0" borderId="17" xfId="1" applyNumberFormat="1" applyFont="1" applyFill="1" applyBorder="1" applyAlignment="1" applyProtection="1">
      <alignment horizontal="left" vertical="center"/>
    </xf>
    <xf numFmtId="0" fontId="5" fillId="0" borderId="18" xfId="1" applyNumberFormat="1" applyFont="1" applyFill="1" applyBorder="1" applyAlignment="1" applyProtection="1">
      <alignment horizontal="left" vertical="center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2" fillId="0" borderId="20" xfId="0" applyFont="1" applyBorder="1" applyAlignment="1">
      <alignment horizontal="center"/>
    </xf>
    <xf numFmtId="14" fontId="0" fillId="0" borderId="0" xfId="0" applyNumberForma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workbookViewId="0">
      <selection sqref="A1:K47"/>
    </sheetView>
  </sheetViews>
  <sheetFormatPr defaultRowHeight="15" x14ac:dyDescent="0.25"/>
  <cols>
    <col min="2" max="2" width="29" style="116" customWidth="1"/>
    <col min="3" max="11" width="8.28515625" customWidth="1"/>
  </cols>
  <sheetData>
    <row r="1" spans="1:11" x14ac:dyDescent="0.25">
      <c r="A1" s="123" t="s">
        <v>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119" customFormat="1" x14ac:dyDescent="0.25">
      <c r="A2" s="124" t="s">
        <v>81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19" customFormat="1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.75" thickBot="1" x14ac:dyDescent="0.3">
      <c r="A4" s="117"/>
      <c r="B4" s="22"/>
      <c r="C4" s="118"/>
      <c r="D4" s="131" t="s">
        <v>78</v>
      </c>
      <c r="E4" s="131"/>
      <c r="F4" s="131"/>
      <c r="G4" s="131"/>
      <c r="H4" s="131" t="s">
        <v>79</v>
      </c>
      <c r="I4" s="131"/>
      <c r="J4" s="131"/>
      <c r="K4" s="131"/>
    </row>
    <row r="5" spans="1:11" x14ac:dyDescent="0.25">
      <c r="A5" s="39">
        <v>1</v>
      </c>
      <c r="B5" s="40">
        <v>2</v>
      </c>
      <c r="C5" s="64">
        <v>3</v>
      </c>
      <c r="D5" s="79">
        <v>4</v>
      </c>
      <c r="E5" s="40">
        <v>5</v>
      </c>
      <c r="F5" s="41">
        <v>6</v>
      </c>
      <c r="G5" s="42">
        <v>7</v>
      </c>
      <c r="H5" s="79">
        <v>8</v>
      </c>
      <c r="I5" s="40">
        <v>9</v>
      </c>
      <c r="J5" s="41">
        <v>10</v>
      </c>
      <c r="K5" s="42">
        <v>11</v>
      </c>
    </row>
    <row r="6" spans="1:11" ht="30" x14ac:dyDescent="0.25">
      <c r="A6" s="30"/>
      <c r="B6" s="31"/>
      <c r="C6" s="65" t="s">
        <v>0</v>
      </c>
      <c r="D6" s="80" t="s">
        <v>1</v>
      </c>
      <c r="E6" s="32" t="s">
        <v>2</v>
      </c>
      <c r="F6" s="33" t="s">
        <v>3</v>
      </c>
      <c r="G6" s="34" t="s">
        <v>4</v>
      </c>
      <c r="H6" s="80" t="s">
        <v>1</v>
      </c>
      <c r="I6" s="32" t="s">
        <v>2</v>
      </c>
      <c r="J6" s="33" t="s">
        <v>3</v>
      </c>
      <c r="K6" s="34" t="s">
        <v>4</v>
      </c>
    </row>
    <row r="7" spans="1:11" ht="15.75" thickBot="1" x14ac:dyDescent="0.3">
      <c r="A7" s="35" t="s">
        <v>5</v>
      </c>
      <c r="B7" s="36" t="s">
        <v>6</v>
      </c>
      <c r="C7" s="66" t="s">
        <v>7</v>
      </c>
      <c r="D7" s="81"/>
      <c r="E7" s="111">
        <f>E8+E10+E13+E14+E15+E17+E21+E22</f>
        <v>27328.10427</v>
      </c>
      <c r="F7" s="37"/>
      <c r="G7" s="38"/>
      <c r="H7" s="81"/>
      <c r="I7" s="37">
        <f>I8+I10+I13+I14+I15+I17+I21+I22</f>
        <v>32024</v>
      </c>
      <c r="J7" s="37"/>
      <c r="K7" s="38"/>
    </row>
    <row r="8" spans="1:11" x14ac:dyDescent="0.25">
      <c r="A8" s="47" t="s">
        <v>41</v>
      </c>
      <c r="B8" s="1" t="s">
        <v>8</v>
      </c>
      <c r="C8" s="67">
        <v>50</v>
      </c>
      <c r="D8" s="82"/>
      <c r="E8" s="109">
        <f>1992848.02/1000</f>
        <v>1992.8480199999999</v>
      </c>
      <c r="F8" s="15"/>
      <c r="G8" s="23"/>
      <c r="H8" s="82"/>
      <c r="I8" s="53">
        <v>4418</v>
      </c>
      <c r="J8" s="15"/>
      <c r="K8" s="23"/>
    </row>
    <row r="9" spans="1:11" ht="15.75" thickBot="1" x14ac:dyDescent="0.3">
      <c r="A9" s="48" t="s">
        <v>42</v>
      </c>
      <c r="B9" s="2" t="s">
        <v>9</v>
      </c>
      <c r="C9" s="68"/>
      <c r="D9" s="83"/>
      <c r="E9" s="54"/>
      <c r="F9" s="6"/>
      <c r="G9" s="24"/>
      <c r="H9" s="83"/>
      <c r="I9" s="54">
        <v>1</v>
      </c>
      <c r="J9" s="6"/>
      <c r="K9" s="24"/>
    </row>
    <row r="10" spans="1:11" ht="15.75" thickBot="1" x14ac:dyDescent="0.3">
      <c r="A10" s="47" t="s">
        <v>43</v>
      </c>
      <c r="B10" s="1" t="s">
        <v>10</v>
      </c>
      <c r="C10" s="67">
        <v>51</v>
      </c>
      <c r="D10" s="82"/>
      <c r="E10" s="109">
        <f>3274693.25/1000</f>
        <v>3274.6932499999998</v>
      </c>
      <c r="F10" s="15"/>
      <c r="G10" s="23"/>
      <c r="H10" s="82"/>
      <c r="I10" s="53">
        <f>6+1285+53+2976</f>
        <v>4320</v>
      </c>
      <c r="J10" s="15"/>
      <c r="K10" s="23"/>
    </row>
    <row r="11" spans="1:11" ht="29.25" thickBot="1" x14ac:dyDescent="0.3">
      <c r="A11" s="49" t="s">
        <v>52</v>
      </c>
      <c r="B11" s="8" t="s">
        <v>16</v>
      </c>
      <c r="C11" s="69">
        <v>56</v>
      </c>
      <c r="D11" s="84"/>
      <c r="E11" s="55"/>
      <c r="F11" s="11"/>
      <c r="G11" s="26"/>
      <c r="H11" s="84"/>
      <c r="I11" s="55"/>
      <c r="J11" s="11"/>
      <c r="K11" s="26"/>
    </row>
    <row r="12" spans="1:11" ht="15.75" thickBot="1" x14ac:dyDescent="0.3">
      <c r="A12" s="49" t="s">
        <v>53</v>
      </c>
      <c r="B12" s="8" t="s">
        <v>17</v>
      </c>
      <c r="C12" s="70">
        <v>57</v>
      </c>
      <c r="D12" s="85"/>
      <c r="E12" s="55"/>
      <c r="F12" s="11"/>
      <c r="G12" s="26"/>
      <c r="H12" s="85"/>
      <c r="I12" s="55"/>
      <c r="J12" s="11"/>
      <c r="K12" s="26"/>
    </row>
    <row r="13" spans="1:11" ht="15.75" thickBot="1" x14ac:dyDescent="0.3">
      <c r="A13" s="47" t="s">
        <v>44</v>
      </c>
      <c r="B13" s="1" t="s">
        <v>11</v>
      </c>
      <c r="C13" s="67">
        <v>52</v>
      </c>
      <c r="D13" s="86"/>
      <c r="E13" s="109">
        <f>21019613/1000</f>
        <v>21019.613000000001</v>
      </c>
      <c r="F13" s="15"/>
      <c r="G13" s="23"/>
      <c r="H13" s="86"/>
      <c r="I13" s="53">
        <v>22105</v>
      </c>
      <c r="J13" s="15"/>
      <c r="K13" s="23"/>
    </row>
    <row r="14" spans="1:11" ht="15.75" thickBot="1" x14ac:dyDescent="0.3">
      <c r="A14" s="49" t="s">
        <v>45</v>
      </c>
      <c r="B14" s="8" t="s">
        <v>12</v>
      </c>
      <c r="C14" s="70">
        <v>53</v>
      </c>
      <c r="D14" s="87"/>
      <c r="E14" s="56">
        <v>45</v>
      </c>
      <c r="F14" s="11"/>
      <c r="G14" s="26"/>
      <c r="H14" s="87"/>
      <c r="I14" s="56">
        <v>44</v>
      </c>
      <c r="J14" s="11"/>
      <c r="K14" s="26"/>
    </row>
    <row r="15" spans="1:11" x14ac:dyDescent="0.25">
      <c r="A15" s="47" t="s">
        <v>46</v>
      </c>
      <c r="B15" s="1" t="s">
        <v>13</v>
      </c>
      <c r="C15" s="67">
        <v>54</v>
      </c>
      <c r="D15" s="88"/>
      <c r="E15" s="110">
        <f>895950/1000</f>
        <v>895.95</v>
      </c>
      <c r="F15" s="15"/>
      <c r="G15" s="23"/>
      <c r="H15" s="88"/>
      <c r="I15" s="9">
        <v>975</v>
      </c>
      <c r="J15" s="15"/>
      <c r="K15" s="23"/>
    </row>
    <row r="16" spans="1:11" ht="30.75" thickBot="1" x14ac:dyDescent="0.3">
      <c r="A16" s="48" t="s">
        <v>75</v>
      </c>
      <c r="B16" s="2" t="s">
        <v>74</v>
      </c>
      <c r="C16" s="71"/>
      <c r="D16" s="89"/>
      <c r="E16" s="108">
        <v>804</v>
      </c>
      <c r="F16" s="6"/>
      <c r="G16" s="24"/>
      <c r="H16" s="89"/>
      <c r="I16" s="108">
        <v>821.548</v>
      </c>
      <c r="J16" s="6"/>
      <c r="K16" s="24"/>
    </row>
    <row r="17" spans="1:11" ht="42.75" x14ac:dyDescent="0.25">
      <c r="A17" s="47" t="s">
        <v>47</v>
      </c>
      <c r="B17" s="10" t="s">
        <v>14</v>
      </c>
      <c r="C17" s="67">
        <v>55</v>
      </c>
      <c r="D17" s="88"/>
      <c r="E17" s="9">
        <v>100</v>
      </c>
      <c r="F17" s="15"/>
      <c r="G17" s="23"/>
      <c r="H17" s="88"/>
      <c r="I17" s="9">
        <v>142</v>
      </c>
      <c r="J17" s="15"/>
      <c r="K17" s="23"/>
    </row>
    <row r="18" spans="1:11" x14ac:dyDescent="0.25">
      <c r="A18" s="50" t="s">
        <v>48</v>
      </c>
      <c r="B18" s="3" t="s">
        <v>49</v>
      </c>
      <c r="C18" s="72"/>
      <c r="D18" s="90"/>
      <c r="E18" s="57">
        <v>100</v>
      </c>
      <c r="F18" s="4"/>
      <c r="G18" s="25"/>
      <c r="H18" s="90"/>
      <c r="I18" s="57">
        <v>142</v>
      </c>
      <c r="J18" s="4"/>
      <c r="K18" s="25"/>
    </row>
    <row r="19" spans="1:11" ht="30" x14ac:dyDescent="0.25">
      <c r="A19" s="50" t="s">
        <v>50</v>
      </c>
      <c r="B19" s="3" t="s">
        <v>38</v>
      </c>
      <c r="C19" s="72"/>
      <c r="D19" s="90"/>
      <c r="E19" s="58"/>
      <c r="F19" s="4"/>
      <c r="G19" s="25"/>
      <c r="H19" s="90"/>
      <c r="I19" s="58"/>
      <c r="J19" s="4"/>
      <c r="K19" s="25"/>
    </row>
    <row r="20" spans="1:11" ht="15.75" thickBot="1" x14ac:dyDescent="0.3">
      <c r="A20" s="50" t="s">
        <v>51</v>
      </c>
      <c r="B20" s="5" t="s">
        <v>15</v>
      </c>
      <c r="C20" s="73"/>
      <c r="D20" s="91"/>
      <c r="E20" s="59"/>
      <c r="F20" s="6"/>
      <c r="G20" s="24"/>
      <c r="H20" s="91"/>
      <c r="I20" s="59"/>
      <c r="J20" s="6"/>
      <c r="K20" s="24"/>
    </row>
    <row r="21" spans="1:11" ht="15.75" thickBot="1" x14ac:dyDescent="0.3">
      <c r="A21" s="49" t="s">
        <v>54</v>
      </c>
      <c r="B21" s="8" t="s">
        <v>18</v>
      </c>
      <c r="C21" s="70">
        <v>58</v>
      </c>
      <c r="D21" s="85"/>
      <c r="E21" s="56"/>
      <c r="F21" s="11"/>
      <c r="G21" s="26"/>
      <c r="H21" s="85"/>
      <c r="I21" s="56">
        <v>20</v>
      </c>
      <c r="J21" s="11"/>
      <c r="K21" s="26"/>
    </row>
    <row r="22" spans="1:11" ht="15.75" thickBot="1" x14ac:dyDescent="0.3">
      <c r="A22" s="49" t="s">
        <v>55</v>
      </c>
      <c r="B22" s="8" t="s">
        <v>19</v>
      </c>
      <c r="C22" s="70">
        <v>59</v>
      </c>
      <c r="D22" s="85"/>
      <c r="E22" s="56"/>
      <c r="F22" s="11"/>
      <c r="G22" s="26"/>
      <c r="H22" s="85"/>
      <c r="I22" s="56"/>
      <c r="J22" s="11"/>
      <c r="K22" s="26"/>
    </row>
    <row r="23" spans="1:11" ht="15.75" thickBot="1" x14ac:dyDescent="0.3">
      <c r="A23" s="12" t="s">
        <v>20</v>
      </c>
      <c r="B23" s="13" t="s">
        <v>21</v>
      </c>
      <c r="C23" s="74" t="s">
        <v>7</v>
      </c>
      <c r="D23" s="92"/>
      <c r="E23" s="113">
        <f>E24+E28+E29+E33+E40</f>
        <v>27328</v>
      </c>
      <c r="F23" s="27"/>
      <c r="G23" s="28"/>
      <c r="H23" s="92"/>
      <c r="I23" s="60">
        <f>I24+I28+I29+I33+I40+1</f>
        <v>32024</v>
      </c>
      <c r="J23" s="27"/>
      <c r="K23" s="28"/>
    </row>
    <row r="24" spans="1:11" x14ac:dyDescent="0.25">
      <c r="A24" s="47" t="s">
        <v>56</v>
      </c>
      <c r="B24" s="10" t="s">
        <v>31</v>
      </c>
      <c r="C24" s="67">
        <v>69</v>
      </c>
      <c r="D24" s="93"/>
      <c r="E24" s="112">
        <f>E25+E27</f>
        <v>26349</v>
      </c>
      <c r="F24" s="15"/>
      <c r="G24" s="23"/>
      <c r="H24" s="93"/>
      <c r="I24" s="61">
        <v>30429</v>
      </c>
      <c r="J24" s="15"/>
      <c r="K24" s="23"/>
    </row>
    <row r="25" spans="1:11" x14ac:dyDescent="0.25">
      <c r="A25" s="50" t="s">
        <v>57</v>
      </c>
      <c r="B25" s="7" t="s">
        <v>39</v>
      </c>
      <c r="C25" s="75"/>
      <c r="D25" s="94"/>
      <c r="E25" s="102">
        <f>16176000/1000</f>
        <v>16176</v>
      </c>
      <c r="F25" s="4"/>
      <c r="G25" s="25"/>
      <c r="H25" s="94"/>
      <c r="I25" s="102">
        <f>(16041000+4330945)/1000</f>
        <v>20371.945</v>
      </c>
      <c r="J25" s="4"/>
      <c r="K25" s="25"/>
    </row>
    <row r="26" spans="1:11" x14ac:dyDescent="0.25">
      <c r="A26" s="50" t="s">
        <v>58</v>
      </c>
      <c r="B26" s="7" t="s">
        <v>40</v>
      </c>
      <c r="C26" s="75"/>
      <c r="D26" s="94"/>
      <c r="E26" s="106"/>
      <c r="F26" s="4"/>
      <c r="G26" s="25"/>
      <c r="H26" s="94"/>
      <c r="I26" s="106"/>
      <c r="J26" s="4"/>
      <c r="K26" s="25"/>
    </row>
    <row r="27" spans="1:11" ht="15.75" thickBot="1" x14ac:dyDescent="0.3">
      <c r="A27" s="48" t="s">
        <v>76</v>
      </c>
      <c r="B27" s="17" t="s">
        <v>80</v>
      </c>
      <c r="C27" s="68"/>
      <c r="D27" s="95"/>
      <c r="E27" s="107">
        <f>10173</f>
        <v>10173</v>
      </c>
      <c r="F27" s="6"/>
      <c r="G27" s="24"/>
      <c r="H27" s="95"/>
      <c r="I27" s="107">
        <v>10057</v>
      </c>
      <c r="J27" s="6"/>
      <c r="K27" s="24"/>
    </row>
    <row r="28" spans="1:11" ht="15.75" thickBot="1" x14ac:dyDescent="0.3">
      <c r="A28" s="49" t="s">
        <v>59</v>
      </c>
      <c r="B28" s="18" t="s">
        <v>30</v>
      </c>
      <c r="C28" s="70">
        <v>68</v>
      </c>
      <c r="D28" s="96"/>
      <c r="E28" s="62"/>
      <c r="F28" s="11"/>
      <c r="G28" s="26"/>
      <c r="H28" s="96"/>
      <c r="I28" s="62"/>
      <c r="J28" s="11"/>
      <c r="K28" s="26"/>
    </row>
    <row r="29" spans="1:11" ht="28.5" x14ac:dyDescent="0.25">
      <c r="A29" s="52" t="s">
        <v>60</v>
      </c>
      <c r="B29" s="51" t="s">
        <v>22</v>
      </c>
      <c r="C29" s="76">
        <v>60</v>
      </c>
      <c r="D29" s="97"/>
      <c r="E29" s="63"/>
      <c r="F29" s="45"/>
      <c r="G29" s="46"/>
      <c r="H29" s="97"/>
      <c r="I29" s="63">
        <v>411</v>
      </c>
      <c r="J29" s="45"/>
      <c r="K29" s="46"/>
    </row>
    <row r="30" spans="1:11" x14ac:dyDescent="0.25">
      <c r="A30" s="50" t="s">
        <v>68</v>
      </c>
      <c r="B30" s="7" t="s">
        <v>23</v>
      </c>
      <c r="C30" s="72"/>
      <c r="D30" s="90"/>
      <c r="E30" s="57"/>
      <c r="F30" s="4"/>
      <c r="G30" s="25"/>
      <c r="H30" s="90"/>
      <c r="I30" s="57"/>
      <c r="J30" s="4"/>
      <c r="K30" s="25"/>
    </row>
    <row r="31" spans="1:11" x14ac:dyDescent="0.25">
      <c r="A31" s="50" t="s">
        <v>69</v>
      </c>
      <c r="B31" s="14" t="s">
        <v>24</v>
      </c>
      <c r="C31" s="72"/>
      <c r="D31" s="90"/>
      <c r="E31" s="57"/>
      <c r="F31" s="4"/>
      <c r="G31" s="25"/>
      <c r="H31" s="90"/>
      <c r="I31" s="57"/>
      <c r="J31" s="4"/>
      <c r="K31" s="25"/>
    </row>
    <row r="32" spans="1:11" ht="15.75" thickBot="1" x14ac:dyDescent="0.3">
      <c r="A32" s="50" t="s">
        <v>70</v>
      </c>
      <c r="B32" s="5" t="s">
        <v>25</v>
      </c>
      <c r="C32" s="73"/>
      <c r="D32" s="91"/>
      <c r="E32" s="54"/>
      <c r="F32" s="6"/>
      <c r="G32" s="24"/>
      <c r="H32" s="91"/>
      <c r="I32" s="54"/>
      <c r="J32" s="6"/>
      <c r="K32" s="24"/>
    </row>
    <row r="33" spans="1:11" x14ac:dyDescent="0.25">
      <c r="A33" s="47" t="s">
        <v>61</v>
      </c>
      <c r="B33" s="1" t="s">
        <v>26</v>
      </c>
      <c r="C33" s="77">
        <v>64</v>
      </c>
      <c r="D33" s="98"/>
      <c r="E33" s="53">
        <v>979</v>
      </c>
      <c r="F33" s="15"/>
      <c r="G33" s="23"/>
      <c r="H33" s="98"/>
      <c r="I33" s="53">
        <v>1183</v>
      </c>
      <c r="J33" s="15"/>
      <c r="K33" s="23"/>
    </row>
    <row r="34" spans="1:11" x14ac:dyDescent="0.25">
      <c r="A34" s="50" t="s">
        <v>62</v>
      </c>
      <c r="B34" s="16" t="s">
        <v>27</v>
      </c>
      <c r="C34" s="75"/>
      <c r="D34" s="90"/>
      <c r="E34" s="102">
        <f>E37+E38</f>
        <v>879.10399999999993</v>
      </c>
      <c r="F34" s="4"/>
      <c r="G34" s="25"/>
      <c r="H34" s="90"/>
      <c r="I34" s="102">
        <f>I37+I38</f>
        <v>1004.1039999999999</v>
      </c>
      <c r="J34" s="4"/>
      <c r="K34" s="25"/>
    </row>
    <row r="35" spans="1:11" x14ac:dyDescent="0.25">
      <c r="A35" s="50" t="s">
        <v>63</v>
      </c>
      <c r="B35" s="7" t="s">
        <v>71</v>
      </c>
      <c r="C35" s="75"/>
      <c r="D35" s="90"/>
      <c r="E35" s="104"/>
      <c r="F35" s="102"/>
      <c r="G35" s="25"/>
      <c r="H35" s="90"/>
      <c r="I35" s="104"/>
      <c r="J35" s="4"/>
      <c r="K35" s="25"/>
    </row>
    <row r="36" spans="1:11" x14ac:dyDescent="0.25">
      <c r="A36" s="50" t="s">
        <v>64</v>
      </c>
      <c r="B36" s="7" t="s">
        <v>72</v>
      </c>
      <c r="C36" s="75"/>
      <c r="D36" s="90"/>
      <c r="E36" s="105"/>
      <c r="F36" s="57"/>
      <c r="G36" s="25"/>
      <c r="H36" s="90"/>
      <c r="I36" s="105"/>
      <c r="J36" s="4"/>
      <c r="K36" s="25"/>
    </row>
    <row r="37" spans="1:11" ht="30" x14ac:dyDescent="0.25">
      <c r="A37" s="50" t="s">
        <v>65</v>
      </c>
      <c r="B37" s="7" t="s">
        <v>73</v>
      </c>
      <c r="C37" s="75"/>
      <c r="D37" s="90"/>
      <c r="E37" s="102">
        <f>711.261+167.843</f>
        <v>879.10399999999993</v>
      </c>
      <c r="F37" s="102"/>
      <c r="G37" s="25"/>
      <c r="H37" s="90"/>
      <c r="I37" s="102">
        <f>711.261+167.843</f>
        <v>879.10399999999993</v>
      </c>
      <c r="J37" s="4"/>
      <c r="K37" s="25"/>
    </row>
    <row r="38" spans="1:11" x14ac:dyDescent="0.25">
      <c r="A38" s="50" t="s">
        <v>66</v>
      </c>
      <c r="B38" s="7" t="s">
        <v>28</v>
      </c>
      <c r="C38" s="75"/>
      <c r="D38" s="90"/>
      <c r="E38" s="102"/>
      <c r="F38" s="102"/>
      <c r="G38" s="25"/>
      <c r="H38" s="90"/>
      <c r="I38" s="102">
        <v>125</v>
      </c>
      <c r="J38" s="4"/>
      <c r="K38" s="25"/>
    </row>
    <row r="39" spans="1:11" ht="15.75" thickBot="1" x14ac:dyDescent="0.3">
      <c r="A39" s="50" t="s">
        <v>77</v>
      </c>
      <c r="B39" s="17" t="s">
        <v>15</v>
      </c>
      <c r="C39" s="68"/>
      <c r="D39" s="99"/>
      <c r="E39" s="54">
        <v>100</v>
      </c>
      <c r="F39" s="103"/>
      <c r="G39" s="24"/>
      <c r="H39" s="99"/>
      <c r="I39" s="54">
        <v>179</v>
      </c>
      <c r="J39" s="6"/>
      <c r="K39" s="24"/>
    </row>
    <row r="40" spans="1:11" ht="15.75" thickBot="1" x14ac:dyDescent="0.3">
      <c r="A40" s="49" t="s">
        <v>67</v>
      </c>
      <c r="B40" s="18" t="s">
        <v>29</v>
      </c>
      <c r="C40" s="70">
        <v>65</v>
      </c>
      <c r="D40" s="100"/>
      <c r="E40" s="56"/>
      <c r="F40" s="11"/>
      <c r="G40" s="26"/>
      <c r="H40" s="100"/>
      <c r="I40" s="56"/>
      <c r="J40" s="11"/>
      <c r="K40" s="26"/>
    </row>
    <row r="41" spans="1:11" ht="15.75" thickBot="1" x14ac:dyDescent="0.3">
      <c r="A41" s="19" t="s">
        <v>32</v>
      </c>
      <c r="B41" s="114" t="s">
        <v>33</v>
      </c>
      <c r="C41" s="78" t="s">
        <v>7</v>
      </c>
      <c r="D41" s="101"/>
      <c r="E41" s="20"/>
      <c r="F41" s="20"/>
      <c r="G41" s="29"/>
      <c r="H41" s="101"/>
      <c r="I41" s="20"/>
      <c r="J41" s="20"/>
      <c r="K41" s="29"/>
    </row>
    <row r="42" spans="1:11" ht="15.75" thickBot="1" x14ac:dyDescent="0.3">
      <c r="A42" s="21"/>
      <c r="B42" s="115"/>
      <c r="C42" s="21"/>
      <c r="D42" s="21"/>
      <c r="E42" s="21"/>
      <c r="F42" s="21"/>
      <c r="G42" s="21"/>
    </row>
    <row r="43" spans="1:11" x14ac:dyDescent="0.25">
      <c r="A43" s="44" t="s">
        <v>34</v>
      </c>
      <c r="B43" s="125" t="s">
        <v>35</v>
      </c>
      <c r="C43" s="125"/>
      <c r="D43" s="125"/>
      <c r="E43" s="125"/>
      <c r="F43" s="125"/>
      <c r="G43" s="125"/>
      <c r="H43" s="125"/>
      <c r="I43" s="125"/>
      <c r="J43" s="125"/>
      <c r="K43" s="126"/>
    </row>
    <row r="44" spans="1:11" ht="45.75" customHeight="1" thickBot="1" x14ac:dyDescent="0.3">
      <c r="A44" s="121"/>
      <c r="B44" s="127" t="s">
        <v>84</v>
      </c>
      <c r="C44" s="127"/>
      <c r="D44" s="127"/>
      <c r="E44" s="127"/>
      <c r="F44" s="127"/>
      <c r="G44" s="127"/>
      <c r="H44" s="127"/>
      <c r="I44" s="127"/>
      <c r="J44" s="127"/>
      <c r="K44" s="128"/>
    </row>
    <row r="45" spans="1:11" x14ac:dyDescent="0.25">
      <c r="A45" s="43" t="s">
        <v>36</v>
      </c>
      <c r="B45" s="129" t="s">
        <v>37</v>
      </c>
      <c r="C45" s="129"/>
      <c r="D45" s="129"/>
      <c r="E45" s="129"/>
      <c r="F45" s="129"/>
      <c r="G45" s="129"/>
      <c r="H45" s="129"/>
      <c r="I45" s="129"/>
      <c r="J45" s="129"/>
      <c r="K45" s="130"/>
    </row>
    <row r="46" spans="1:11" ht="60" customHeight="1" thickBot="1" x14ac:dyDescent="0.3">
      <c r="A46" s="122"/>
      <c r="B46" s="127" t="s">
        <v>83</v>
      </c>
      <c r="C46" s="127"/>
      <c r="D46" s="127"/>
      <c r="E46" s="127"/>
      <c r="F46" s="127"/>
      <c r="G46" s="127"/>
      <c r="H46" s="127"/>
      <c r="I46" s="127"/>
      <c r="J46" s="127"/>
      <c r="K46" s="128"/>
    </row>
    <row r="47" spans="1:11" x14ac:dyDescent="0.25">
      <c r="A47" s="132">
        <v>42905</v>
      </c>
    </row>
  </sheetData>
  <mergeCells count="8">
    <mergeCell ref="B46:K46"/>
    <mergeCell ref="D4:G4"/>
    <mergeCell ref="H4:K4"/>
    <mergeCell ref="A1:K1"/>
    <mergeCell ref="A2:K2"/>
    <mergeCell ref="B43:K43"/>
    <mergeCell ref="B44:K44"/>
    <mergeCell ref="B45:K45"/>
  </mergeCells>
  <pageMargins left="0.7" right="0.7" top="0.78740157499999996" bottom="0.78740157499999996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AVCR 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ivona</cp:lastModifiedBy>
  <cp:lastPrinted>2017-06-26T11:15:09Z</cp:lastPrinted>
  <dcterms:created xsi:type="dcterms:W3CDTF">2017-03-08T08:59:17Z</dcterms:created>
  <dcterms:modified xsi:type="dcterms:W3CDTF">2017-06-26T11:15:12Z</dcterms:modified>
</cp:coreProperties>
</file>