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835" yWindow="510" windowWidth="10995" windowHeight="10425"/>
  </bookViews>
  <sheets>
    <sheet name="List2" sheetId="2" r:id="rId1"/>
  </sheets>
  <externalReferences>
    <externalReference r:id="rId2"/>
  </externalReferences>
  <definedNames>
    <definedName name="_xlnm.Print_Area" localSheetId="0">List2!$A$1:$G$47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 i="2" l="1"/>
  <c r="E34" i="2"/>
  <c r="E27" i="2"/>
  <c r="E24" i="2" s="1"/>
  <c r="E13" i="2"/>
  <c r="E10" i="2"/>
  <c r="E8" i="2"/>
  <c r="D8" i="2" l="1"/>
  <c r="E33" i="2" l="1"/>
  <c r="E29" i="2"/>
  <c r="D40" i="2" l="1"/>
  <c r="D39" i="2"/>
  <c r="D38" i="2"/>
  <c r="D37" i="2"/>
  <c r="D36" i="2"/>
  <c r="D35" i="2"/>
  <c r="D34" i="2"/>
  <c r="D33" i="2"/>
  <c r="D32" i="2"/>
  <c r="D31" i="2"/>
  <c r="D30" i="2"/>
  <c r="D29" i="2"/>
  <c r="D28" i="2"/>
  <c r="D27" i="2"/>
  <c r="D26" i="2"/>
  <c r="D25" i="2"/>
  <c r="D24" i="2"/>
  <c r="E23" i="2"/>
  <c r="D22" i="2"/>
  <c r="D21" i="2"/>
  <c r="D20" i="2"/>
  <c r="D19" i="2"/>
  <c r="D18" i="2"/>
  <c r="D17" i="2"/>
  <c r="D16" i="2"/>
  <c r="D15" i="2"/>
  <c r="D14" i="2"/>
  <c r="D13" i="2"/>
  <c r="D12" i="2"/>
  <c r="D11" i="2"/>
  <c r="D10" i="2"/>
  <c r="D9" i="2"/>
  <c r="E7" i="2"/>
  <c r="D7" i="2" s="1"/>
  <c r="E41" i="2" l="1"/>
  <c r="D41" i="2" s="1"/>
  <c r="D23" i="2"/>
</calcChain>
</file>

<file path=xl/sharedStrings.xml><?xml version="1.0" encoding="utf-8"?>
<sst xmlns="http://schemas.openxmlformats.org/spreadsheetml/2006/main" count="89" uniqueCount="85">
  <si>
    <t>Číslo účtu</t>
  </si>
  <si>
    <t>Celkem</t>
  </si>
  <si>
    <t>Hlavní činnost</t>
  </si>
  <si>
    <t>Další činnost</t>
  </si>
  <si>
    <t>Jiná činnost</t>
  </si>
  <si>
    <t>A.</t>
  </si>
  <si>
    <t>Náklady</t>
  </si>
  <si>
    <t>x</t>
  </si>
  <si>
    <t>Spotřebované nákupy</t>
  </si>
  <si>
    <t>z toho Prodané zboží</t>
  </si>
  <si>
    <t>Služby</t>
  </si>
  <si>
    <t>Osobní náklady</t>
  </si>
  <si>
    <t>Daně a poplatky</t>
  </si>
  <si>
    <t>Ostatní náklady</t>
  </si>
  <si>
    <t>Odpisy, prodaný majetek,tvorba a použití rezerv a opravných položek</t>
  </si>
  <si>
    <t>Ostatní</t>
  </si>
  <si>
    <t>Změny stavu zásob vlastní činnosti</t>
  </si>
  <si>
    <t>Aktivace</t>
  </si>
  <si>
    <t>Poskytnuté příspěvky</t>
  </si>
  <si>
    <t>Daň z příjmů</t>
  </si>
  <si>
    <t>B.</t>
  </si>
  <si>
    <t>Výnosy</t>
  </si>
  <si>
    <t>Tržby za vlastní výkony a za zboží</t>
  </si>
  <si>
    <t xml:space="preserve">Tržby za vlastní výkony </t>
  </si>
  <si>
    <t>Tržby z prodeje služeb</t>
  </si>
  <si>
    <t>Tržby za prodané zboží</t>
  </si>
  <si>
    <t>Ostatní výnosy</t>
  </si>
  <si>
    <t>Zúčtování fondů</t>
  </si>
  <si>
    <t>Sociální fond</t>
  </si>
  <si>
    <t>Tržby z prodeje majetku</t>
  </si>
  <si>
    <t>Přijaté příspěvky</t>
  </si>
  <si>
    <t>Provozní dotace</t>
  </si>
  <si>
    <t>B. - A.</t>
  </si>
  <si>
    <t>Výnosy snížené o náklady</t>
  </si>
  <si>
    <t>Část I.</t>
  </si>
  <si>
    <t>Základní předpoklady, z kterých se vycházelo při sestavení plánu:</t>
  </si>
  <si>
    <t>Zůstatková cena prodaného majetku</t>
  </si>
  <si>
    <t>Institucionální</t>
  </si>
  <si>
    <t>Účelové</t>
  </si>
  <si>
    <t>A.I.a.</t>
  </si>
  <si>
    <t>A.I.a.2.</t>
  </si>
  <si>
    <t>A.I.b.</t>
  </si>
  <si>
    <t>A.III.</t>
  </si>
  <si>
    <t>A.IV.</t>
  </si>
  <si>
    <t>A.V.</t>
  </si>
  <si>
    <t>A.VI.</t>
  </si>
  <si>
    <t>A.VI.23.</t>
  </si>
  <si>
    <t>Odpisy dlouhodobého majetku</t>
  </si>
  <si>
    <t>A.VI.24.</t>
  </si>
  <si>
    <t>A.VI.x.</t>
  </si>
  <si>
    <t>A.II.7</t>
  </si>
  <si>
    <t>A.II.x</t>
  </si>
  <si>
    <t>A.VII.</t>
  </si>
  <si>
    <t>A.VIII.</t>
  </si>
  <si>
    <t>B.I.</t>
  </si>
  <si>
    <t>B.I.a.</t>
  </si>
  <si>
    <t>B.I.b.</t>
  </si>
  <si>
    <t>B.II.</t>
  </si>
  <si>
    <t>B.III.</t>
  </si>
  <si>
    <t>B.IV.</t>
  </si>
  <si>
    <t>B.IV.9.</t>
  </si>
  <si>
    <t>B.IV.9.a.</t>
  </si>
  <si>
    <t>B.IV.9.b.</t>
  </si>
  <si>
    <t>B.IV.9.c.</t>
  </si>
  <si>
    <t>B.IV.9.d.</t>
  </si>
  <si>
    <t>B.IV.x.</t>
  </si>
  <si>
    <t>B.V.</t>
  </si>
  <si>
    <t>B.III.a.</t>
  </si>
  <si>
    <t>B.III.b.</t>
  </si>
  <si>
    <t>B.III.c.</t>
  </si>
  <si>
    <t xml:space="preserve">Rezervní fond </t>
  </si>
  <si>
    <t>Fond reprodukce majetku</t>
  </si>
  <si>
    <t>Fond účelově určených prostředků</t>
  </si>
  <si>
    <t>z toho tvorba Fondu účelově určených prostředků</t>
  </si>
  <si>
    <t>A.V.a.</t>
  </si>
  <si>
    <t>B.I.x.</t>
  </si>
  <si>
    <t>Část II.</t>
  </si>
  <si>
    <t>Další významné hospodářské skutečnosti:</t>
  </si>
  <si>
    <t>částky uvedené ve sloupcích 4 až 7 jsou v tisících Kč</t>
  </si>
  <si>
    <t>Psychologický ústav AV ČR, v.v.i.</t>
  </si>
  <si>
    <t>Rozpočet je koncipován jako vyrovnaný.</t>
  </si>
  <si>
    <t xml:space="preserve">  Plán výnosů a nákladů rozpočtu na rok 2020</t>
  </si>
  <si>
    <t>Návrh rozpočtu 2020 (v tis. Kč)</t>
  </si>
  <si>
    <t>22.6.22020</t>
  </si>
  <si>
    <t>Rozpočet na rok 2020 vychází z informací dostupných k datu sestavení a zohledňuje veškeré známé hospodářské skutečnosti, včetně ekonomické a finanční situace. Veškeré údaje se týkají hlavní činnosti. Další ani jinou činnost jednotka neprovádí.                                                                          Předpokládá se výše institucionální podpory od zřizovatele ve výši 27 721 tis.Kč, ostatní dotace činí cca 15 704 tis. Kč a z drtivé většiny jde o podporu projektů GA ČR a TA ČR. Ostatní příjmy zahrnují poměrovou část odpisů majetku financových z dotace, které korespondují s nákladovou položkou odpisů.</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</si>
</sst>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č_-;\-* #,##0.00\ _K_č_-;_-* &quot;-&quot;??\ _K_č_-;_-@_-"/>
  </numFmts>
  <fonts count="11" x14ac:knownFonts="1">
    <font>
      <sz val="11"/>
      <color theme="1"/>
      <name val="Calibri"/>
      <family val="2"/>
      <charset val="238"/>
      <scheme val="minor"/>
    </font>
    <font>
      <sz val="11"/>
      <color theme="1"/>
      <name val="Calibri"/>
      <family val="2"/>
      <charset val="238"/>
      <scheme val="minor"/>
    </font>
    <font>
      <sz val="11"/>
      <color theme="1"/>
      <name val="Times New Roman"/>
      <family val="1"/>
      <charset val="238"/>
    </font>
    <font>
      <b/>
      <u/>
      <sz val="11"/>
      <name val="Times New Roman"/>
      <family val="1"/>
      <charset val="238"/>
    </font>
    <font>
      <sz val="11"/>
      <name val="Times New Roman"/>
      <family val="1"/>
      <charset val="238"/>
    </font>
    <font>
      <b/>
      <sz val="11"/>
      <name val="Times New Roman"/>
      <family val="1"/>
      <charset val="238"/>
    </font>
    <font>
      <b/>
      <sz val="11"/>
      <color theme="1"/>
      <name val="Times New Roman"/>
      <family val="1"/>
      <charset val="238"/>
    </font>
    <font>
      <b/>
      <sz val="10"/>
      <color theme="1"/>
      <name val="Times New Roman"/>
      <family val="1"/>
      <charset val="238"/>
    </font>
    <font>
      <b/>
      <sz val="10"/>
      <name val="Times New Roman"/>
      <family val="1"/>
      <charset val="238"/>
    </font>
    <font>
      <sz val="10"/>
      <name val="Times New Roman"/>
      <family val="1"/>
      <charset val="238"/>
    </font>
    <font>
      <b/>
      <sz val="11"/>
      <color theme="1"/>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4" tint="0.39997558519241921"/>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117">
    <xf numFmtId="0" fontId="0" fillId="0" borderId="0" xfId="0"/>
    <xf numFmtId="49" fontId="5" fillId="0" borderId="2" xfId="1" applyNumberFormat="1" applyFont="1" applyFill="1" applyBorder="1" applyAlignment="1" applyProtection="1">
      <alignment horizontal="left" vertical="center" wrapText="1"/>
    </xf>
    <xf numFmtId="0" fontId="6" fillId="0" borderId="2" xfId="0" applyFont="1" applyBorder="1" applyAlignment="1">
      <alignment horizontal="center" vertical="center"/>
    </xf>
    <xf numFmtId="49" fontId="4" fillId="0" borderId="5" xfId="1" applyNumberFormat="1" applyFont="1" applyFill="1" applyBorder="1" applyAlignment="1" applyProtection="1">
      <alignment horizontal="left" vertical="center" wrapText="1"/>
    </xf>
    <xf numFmtId="0" fontId="2" fillId="0" borderId="5" xfId="0" applyFont="1" applyBorder="1" applyAlignment="1">
      <alignment horizontal="center" vertical="center"/>
    </xf>
    <xf numFmtId="0" fontId="4" fillId="0" borderId="8" xfId="1" applyNumberFormat="1" applyFont="1" applyFill="1" applyBorder="1" applyAlignment="1" applyProtection="1">
      <alignment vertical="center" wrapText="1"/>
    </xf>
    <xf numFmtId="0" fontId="4" fillId="0" borderId="8" xfId="1" applyNumberFormat="1" applyFont="1" applyFill="1" applyBorder="1" applyAlignment="1" applyProtection="1">
      <alignment horizontal="center" vertical="center"/>
    </xf>
    <xf numFmtId="0" fontId="4" fillId="0" borderId="5" xfId="1" applyNumberFormat="1" applyFont="1" applyFill="1" applyBorder="1" applyAlignment="1" applyProtection="1">
      <alignment vertical="center" wrapText="1"/>
    </xf>
    <xf numFmtId="0" fontId="4" fillId="0" borderId="8" xfId="1" applyNumberFormat="1" applyFont="1" applyFill="1" applyBorder="1" applyAlignment="1" applyProtection="1">
      <alignment horizontal="left" vertical="center" wrapText="1"/>
    </xf>
    <xf numFmtId="0" fontId="4" fillId="0" borderId="5" xfId="1" applyNumberFormat="1" applyFont="1" applyFill="1" applyBorder="1" applyAlignment="1" applyProtection="1">
      <alignment horizontal="center" vertical="center"/>
    </xf>
    <xf numFmtId="49" fontId="5" fillId="0" borderId="11" xfId="1" applyNumberFormat="1" applyFont="1" applyFill="1" applyBorder="1" applyAlignment="1" applyProtection="1">
      <alignment horizontal="left" vertical="center" wrapText="1"/>
    </xf>
    <xf numFmtId="0" fontId="6" fillId="0" borderId="11" xfId="0" applyFont="1" applyBorder="1" applyAlignment="1">
      <alignment horizontal="center" vertical="center"/>
    </xf>
    <xf numFmtId="0" fontId="6" fillId="0" borderId="5" xfId="0" applyFont="1" applyBorder="1" applyAlignment="1">
      <alignment horizontal="center" vertical="center"/>
    </xf>
    <xf numFmtId="49" fontId="5" fillId="0" borderId="2" xfId="1" applyNumberFormat="1" applyFont="1" applyFill="1" applyBorder="1" applyAlignment="1" applyProtection="1">
      <alignment horizontal="left" vertical="top" wrapText="1"/>
    </xf>
    <xf numFmtId="0" fontId="5" fillId="0" borderId="11" xfId="1" applyNumberFormat="1" applyFont="1" applyFill="1" applyBorder="1" applyAlignment="1" applyProtection="1">
      <alignment horizontal="center" vertical="center"/>
    </xf>
    <xf numFmtId="0" fontId="6" fillId="3" borderId="13" xfId="0" applyFont="1" applyFill="1" applyBorder="1" applyAlignment="1">
      <alignment horizontal="center" vertical="center"/>
    </xf>
    <xf numFmtId="49" fontId="5" fillId="3" borderId="14" xfId="1" applyNumberFormat="1" applyFont="1" applyFill="1" applyBorder="1" applyAlignment="1" applyProtection="1">
      <alignment horizontal="center" vertical="center" wrapText="1"/>
    </xf>
    <xf numFmtId="0" fontId="2" fillId="3" borderId="14" xfId="0" applyFont="1" applyFill="1" applyBorder="1" applyAlignment="1">
      <alignment horizontal="center" vertical="center"/>
    </xf>
    <xf numFmtId="0" fontId="4" fillId="0" borderId="8" xfId="1" applyNumberFormat="1" applyFont="1" applyFill="1" applyBorder="1" applyAlignment="1" applyProtection="1">
      <alignment horizontal="left" vertical="top" wrapText="1"/>
    </xf>
    <xf numFmtId="49" fontId="4" fillId="0" borderId="8" xfId="1" applyNumberFormat="1" applyFont="1" applyFill="1" applyBorder="1" applyAlignment="1" applyProtection="1">
      <alignment horizontal="left" vertical="center" wrapText="1"/>
    </xf>
    <xf numFmtId="0" fontId="2" fillId="0" borderId="8" xfId="0" applyFont="1" applyBorder="1" applyAlignment="1">
      <alignment horizontal="center" vertical="center"/>
    </xf>
    <xf numFmtId="0" fontId="4" fillId="0" borderId="5" xfId="1" applyNumberFormat="1" applyFont="1" applyFill="1" applyBorder="1" applyAlignment="1" applyProtection="1">
      <alignment horizontal="left" vertical="center" wrapText="1"/>
    </xf>
    <xf numFmtId="49" fontId="5" fillId="0" borderId="11" xfId="1" applyNumberFormat="1" applyFont="1" applyFill="1" applyBorder="1" applyAlignment="1" applyProtection="1">
      <alignment horizontal="left" vertical="top" wrapText="1"/>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0" borderId="17" xfId="0" applyFont="1" applyBorder="1"/>
    <xf numFmtId="0" fontId="3" fillId="0" borderId="18" xfId="1" applyNumberFormat="1" applyFont="1" applyFill="1" applyBorder="1" applyAlignment="1" applyProtection="1">
      <alignment horizontal="center" wrapText="1"/>
    </xf>
    <xf numFmtId="0" fontId="5" fillId="0" borderId="18" xfId="1" applyNumberFormat="1" applyFont="1" applyFill="1" applyBorder="1" applyAlignment="1" applyProtection="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7" fillId="0" borderId="1" xfId="0" applyFont="1" applyBorder="1" applyAlignment="1">
      <alignment horizontal="center" vertical="center"/>
    </xf>
    <xf numFmtId="0" fontId="8" fillId="0" borderId="2" xfId="1" applyNumberFormat="1" applyFont="1" applyFill="1" applyBorder="1" applyAlignment="1" applyProtection="1">
      <alignment horizontal="center" vertical="center" wrapText="1"/>
    </xf>
    <xf numFmtId="0" fontId="6" fillId="0" borderId="18" xfId="0" applyFont="1" applyBorder="1" applyAlignment="1">
      <alignment horizontal="center" vertical="center"/>
    </xf>
    <xf numFmtId="0" fontId="6" fillId="0" borderId="1" xfId="0" applyFont="1" applyBorder="1" applyAlignment="1">
      <alignment horizontal="left" vertical="center"/>
    </xf>
    <xf numFmtId="0" fontId="2" fillId="0" borderId="4" xfId="0" applyFont="1" applyBorder="1" applyAlignment="1">
      <alignment horizontal="left" vertical="center"/>
    </xf>
    <xf numFmtId="0" fontId="6" fillId="0" borderId="10" xfId="0" applyFont="1" applyBorder="1" applyAlignment="1">
      <alignment horizontal="left" vertical="center"/>
    </xf>
    <xf numFmtId="0" fontId="2" fillId="0" borderId="7" xfId="0" applyFont="1" applyBorder="1" applyAlignment="1">
      <alignment horizontal="left" vertical="center"/>
    </xf>
    <xf numFmtId="49" fontId="5" fillId="0" borderId="18" xfId="1" applyNumberFormat="1" applyFont="1" applyFill="1" applyBorder="1" applyAlignment="1" applyProtection="1">
      <alignment horizontal="left" vertical="center" wrapText="1"/>
    </xf>
    <xf numFmtId="0" fontId="6" fillId="0" borderId="17" xfId="0" applyFont="1" applyBorder="1" applyAlignment="1">
      <alignment horizontal="left" vertical="center"/>
    </xf>
    <xf numFmtId="0" fontId="6" fillId="0" borderId="20" xfId="0" applyFont="1" applyBorder="1" applyAlignment="1">
      <alignment horizontal="left"/>
    </xf>
    <xf numFmtId="0" fontId="2" fillId="0" borderId="21" xfId="0" applyFont="1" applyBorder="1"/>
    <xf numFmtId="0" fontId="2" fillId="0" borderId="21" xfId="0" applyFont="1" applyBorder="1" applyAlignment="1">
      <alignment horizontal="left"/>
    </xf>
    <xf numFmtId="0" fontId="2" fillId="0" borderId="22" xfId="0" applyFont="1" applyBorder="1"/>
    <xf numFmtId="0" fontId="0" fillId="0" borderId="15" xfId="0" applyBorder="1"/>
    <xf numFmtId="0" fontId="6" fillId="0" borderId="20" xfId="0" applyFont="1" applyFill="1" applyBorder="1" applyAlignment="1">
      <alignment horizontal="left" vertical="center"/>
    </xf>
    <xf numFmtId="0" fontId="5" fillId="0" borderId="21" xfId="1" applyNumberFormat="1" applyFont="1" applyFill="1" applyBorder="1" applyAlignment="1" applyProtection="1">
      <alignment horizontal="left" vertical="center"/>
    </xf>
    <xf numFmtId="0" fontId="6" fillId="0" borderId="21" xfId="0" applyFont="1" applyBorder="1" applyAlignment="1"/>
    <xf numFmtId="0" fontId="6" fillId="4" borderId="11" xfId="0" applyFont="1" applyFill="1" applyBorder="1" applyAlignment="1">
      <alignment horizontal="center" vertical="center" wrapText="1"/>
    </xf>
    <xf numFmtId="0" fontId="0" fillId="0" borderId="0" xfId="0" applyAlignment="1">
      <alignment wrapText="1"/>
    </xf>
    <xf numFmtId="0" fontId="2" fillId="0" borderId="22" xfId="0" applyFont="1" applyBorder="1" applyAlignment="1"/>
    <xf numFmtId="0" fontId="0" fillId="0" borderId="15" xfId="0" applyBorder="1" applyAlignment="1">
      <alignment wrapText="1"/>
    </xf>
    <xf numFmtId="14" fontId="0" fillId="0" borderId="0" xfId="0" applyNumberFormat="1"/>
    <xf numFmtId="0" fontId="2" fillId="2" borderId="5" xfId="0" applyFont="1" applyFill="1" applyBorder="1" applyAlignment="1">
      <alignment horizontal="center"/>
    </xf>
    <xf numFmtId="0" fontId="4" fillId="0" borderId="2" xfId="1" applyNumberFormat="1" applyFont="1" applyFill="1" applyBorder="1" applyAlignment="1" applyProtection="1">
      <alignment horizontal="center"/>
    </xf>
    <xf numFmtId="0" fontId="4" fillId="0" borderId="5" xfId="1" applyNumberFormat="1" applyFont="1" applyFill="1" applyBorder="1" applyAlignment="1" applyProtection="1">
      <alignment horizontal="center"/>
    </xf>
    <xf numFmtId="0" fontId="4" fillId="0" borderId="11" xfId="1" applyNumberFormat="1" applyFont="1" applyFill="1" applyBorder="1" applyAlignment="1" applyProtection="1">
      <alignment horizontal="center"/>
    </xf>
    <xf numFmtId="0" fontId="4" fillId="0" borderId="8" xfId="1" applyNumberFormat="1" applyFont="1" applyFill="1" applyBorder="1" applyAlignment="1" applyProtection="1">
      <alignment horizontal="center"/>
    </xf>
    <xf numFmtId="0" fontId="4" fillId="0" borderId="8" xfId="1" applyNumberFormat="1" applyFont="1" applyFill="1" applyBorder="1" applyAlignment="1" applyProtection="1">
      <alignment horizontal="center" wrapText="1"/>
    </xf>
    <xf numFmtId="0" fontId="4" fillId="0" borderId="11" xfId="1" applyNumberFormat="1" applyFont="1" applyFill="1" applyBorder="1" applyAlignment="1" applyProtection="1">
      <alignment horizontal="center" wrapText="1"/>
    </xf>
    <xf numFmtId="0" fontId="4" fillId="0" borderId="18" xfId="1" applyNumberFormat="1" applyFont="1" applyFill="1" applyBorder="1" applyAlignment="1" applyProtection="1">
      <alignment horizontal="center"/>
    </xf>
    <xf numFmtId="0" fontId="2" fillId="4" borderId="11" xfId="0" applyFont="1" applyFill="1" applyBorder="1" applyAlignment="1">
      <alignment horizontal="center"/>
    </xf>
    <xf numFmtId="0" fontId="6" fillId="0" borderId="21" xfId="0" applyFont="1" applyBorder="1" applyAlignment="1">
      <alignment horizontal="center"/>
    </xf>
    <xf numFmtId="0" fontId="2" fillId="0" borderId="21" xfId="0" applyFont="1" applyBorder="1" applyAlignment="1">
      <alignment horizontal="center"/>
    </xf>
    <xf numFmtId="0" fontId="0" fillId="0" borderId="0" xfId="0" applyAlignment="1">
      <alignment horizontal="center"/>
    </xf>
    <xf numFmtId="0" fontId="9" fillId="0" borderId="0" xfId="1" applyNumberFormat="1" applyFont="1" applyFill="1" applyBorder="1" applyAlignment="1" applyProtection="1">
      <alignment horizontal="center"/>
    </xf>
    <xf numFmtId="0" fontId="5" fillId="0" borderId="2" xfId="1" applyNumberFormat="1" applyFont="1" applyFill="1" applyBorder="1" applyAlignment="1" applyProtection="1">
      <alignment horizontal="center" vertical="center" wrapText="1"/>
    </xf>
    <xf numFmtId="0" fontId="6" fillId="0" borderId="3" xfId="0" applyFont="1" applyBorder="1" applyAlignment="1">
      <alignment horizontal="center" vertical="center"/>
    </xf>
    <xf numFmtId="0" fontId="2" fillId="2" borderId="6" xfId="0" applyFont="1" applyFill="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0" borderId="24" xfId="1" applyNumberFormat="1" applyFont="1" applyFill="1" applyBorder="1" applyAlignment="1" applyProtection="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4" fillId="0" borderId="12" xfId="1" applyNumberFormat="1" applyFont="1" applyFill="1" applyBorder="1" applyAlignment="1" applyProtection="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4" fillId="0" borderId="14" xfId="1" applyNumberFormat="1" applyFont="1" applyFill="1" applyBorder="1" applyAlignment="1" applyProtection="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3" borderId="11" xfId="0" applyFont="1" applyFill="1" applyBorder="1" applyAlignment="1">
      <alignment horizontal="center"/>
    </xf>
    <xf numFmtId="0" fontId="2" fillId="3" borderId="12" xfId="0" applyFont="1" applyFill="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4" fillId="0" borderId="25" xfId="1" applyNumberFormat="1" applyFont="1" applyFill="1" applyBorder="1" applyAlignment="1" applyProtection="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0" borderId="27" xfId="0" applyFont="1" applyBorder="1" applyAlignment="1">
      <alignment horizontal="center"/>
    </xf>
    <xf numFmtId="0" fontId="2" fillId="4" borderId="12" xfId="0" applyFont="1" applyFill="1" applyBorder="1" applyAlignment="1">
      <alignment horizontal="center"/>
    </xf>
    <xf numFmtId="0" fontId="5" fillId="0" borderId="0" xfId="1" applyNumberFormat="1" applyFont="1" applyFill="1" applyBorder="1" applyAlignment="1" applyProtection="1">
      <alignment horizontal="left"/>
    </xf>
    <xf numFmtId="0" fontId="5" fillId="0" borderId="18" xfId="1" applyNumberFormat="1" applyFont="1" applyFill="1" applyBorder="1" applyAlignment="1" applyProtection="1">
      <alignment horizontal="center" wrapText="1"/>
    </xf>
    <xf numFmtId="0" fontId="1" fillId="0" borderId="20" xfId="0" applyFont="1" applyBorder="1"/>
    <xf numFmtId="0" fontId="1" fillId="0" borderId="21" xfId="0" applyFont="1" applyBorder="1" applyAlignment="1">
      <alignment wrapText="1"/>
    </xf>
    <xf numFmtId="0" fontId="1" fillId="0" borderId="21" xfId="0" applyFont="1" applyBorder="1"/>
    <xf numFmtId="0" fontId="1" fillId="0" borderId="21" xfId="0" applyFont="1" applyBorder="1" applyAlignment="1">
      <alignment horizontal="center"/>
    </xf>
    <xf numFmtId="0" fontId="1" fillId="0" borderId="22" xfId="0" applyFont="1" applyBorder="1"/>
    <xf numFmtId="1" fontId="4" fillId="0" borderId="2" xfId="1" applyNumberFormat="1" applyFont="1" applyFill="1" applyBorder="1" applyAlignment="1" applyProtection="1">
      <alignment horizontal="center"/>
    </xf>
    <xf numFmtId="1" fontId="2" fillId="2" borderId="5" xfId="0" applyNumberFormat="1" applyFont="1" applyFill="1" applyBorder="1" applyAlignment="1">
      <alignment horizontal="center"/>
    </xf>
    <xf numFmtId="1" fontId="4" fillId="0" borderId="11" xfId="1" applyNumberFormat="1" applyFont="1" applyFill="1" applyBorder="1" applyAlignment="1" applyProtection="1">
      <alignment horizontal="center"/>
    </xf>
    <xf numFmtId="1" fontId="4" fillId="0" borderId="24" xfId="1" applyNumberFormat="1" applyFont="1" applyFill="1" applyBorder="1" applyAlignment="1" applyProtection="1">
      <alignment horizontal="center"/>
    </xf>
    <xf numFmtId="1" fontId="4" fillId="0" borderId="18" xfId="1" applyNumberFormat="1" applyFont="1" applyFill="1" applyBorder="1" applyAlignment="1" applyProtection="1">
      <alignment horizontal="center"/>
    </xf>
    <xf numFmtId="1" fontId="4" fillId="0" borderId="8" xfId="1" applyNumberFormat="1" applyFont="1" applyFill="1" applyBorder="1" applyAlignment="1" applyProtection="1">
      <alignment horizontal="center"/>
    </xf>
    <xf numFmtId="1" fontId="2" fillId="0" borderId="8" xfId="0" applyNumberFormat="1" applyFont="1" applyBorder="1" applyAlignment="1">
      <alignment horizontal="center"/>
    </xf>
    <xf numFmtId="1" fontId="2" fillId="4" borderId="11" xfId="0" applyNumberFormat="1" applyFont="1" applyFill="1" applyBorder="1" applyAlignment="1">
      <alignment horizontal="center"/>
    </xf>
    <xf numFmtId="1" fontId="4" fillId="3" borderId="11" xfId="1" applyNumberFormat="1" applyFont="1" applyFill="1" applyBorder="1" applyAlignment="1" applyProtection="1">
      <alignment horizontal="center"/>
    </xf>
    <xf numFmtId="0" fontId="5" fillId="0" borderId="18" xfId="1" applyNumberFormat="1" applyFont="1" applyFill="1" applyBorder="1" applyAlignment="1" applyProtection="1">
      <alignment horizontal="center" vertical="center"/>
    </xf>
    <xf numFmtId="1" fontId="2" fillId="0" borderId="18" xfId="0" applyNumberFormat="1" applyFont="1" applyBorder="1" applyAlignment="1">
      <alignment horizontal="center"/>
    </xf>
    <xf numFmtId="1" fontId="4" fillId="0" borderId="25" xfId="1" applyNumberFormat="1" applyFont="1" applyFill="1" applyBorder="1" applyAlignment="1" applyProtection="1">
      <alignment horizontal="center" wrapText="1"/>
    </xf>
    <xf numFmtId="0" fontId="0" fillId="0" borderId="0" xfId="0" applyAlignment="1">
      <alignment horizontal="left" wrapText="1"/>
    </xf>
    <xf numFmtId="0" fontId="3" fillId="0" borderId="0" xfId="1" applyNumberFormat="1" applyFont="1" applyFill="1" applyBorder="1" applyAlignment="1" applyProtection="1">
      <alignment horizontal="center"/>
    </xf>
    <xf numFmtId="0" fontId="9" fillId="0" borderId="0" xfId="1" applyNumberFormat="1" applyFont="1" applyFill="1" applyBorder="1" applyAlignment="1" applyProtection="1">
      <alignment horizontal="center"/>
    </xf>
    <xf numFmtId="0" fontId="2" fillId="0" borderId="16" xfId="0" applyFont="1" applyBorder="1" applyAlignment="1">
      <alignment horizontal="left" wrapText="1"/>
    </xf>
    <xf numFmtId="0" fontId="2" fillId="0" borderId="23" xfId="0" applyFont="1" applyBorder="1" applyAlignment="1">
      <alignment horizontal="left" wrapText="1"/>
    </xf>
    <xf numFmtId="0" fontId="10" fillId="0" borderId="16" xfId="0" applyFont="1" applyBorder="1" applyAlignment="1">
      <alignment horizontal="center"/>
    </xf>
  </cellXfs>
  <cellStyles count="2">
    <cellStyle name="Čárka" xfId="1" builtinId="3"/>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vona/Documents/Oliva%202020/rozpo&#269;et/NI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V_2020 (výhled)"/>
      <sheetName val="NV_2020"/>
      <sheetName val="rozpočet v tabulce (2)"/>
      <sheetName val="náklady 99xx_20"/>
      <sheetName val="2019"/>
      <sheetName val="granty a FUUP"/>
    </sheetNames>
    <sheetDataSet>
      <sheetData sheetId="0">
        <row r="7">
          <cell r="E7">
            <v>4202010.0299999993</v>
          </cell>
        </row>
        <row r="21">
          <cell r="E21">
            <v>9328148.629999999</v>
          </cell>
        </row>
        <row r="39">
          <cell r="E39">
            <v>31103515</v>
          </cell>
        </row>
        <row r="130">
          <cell r="E130">
            <v>1474627.66</v>
          </cell>
        </row>
        <row r="135">
          <cell r="E135">
            <v>1264627.6599999999</v>
          </cell>
        </row>
        <row r="171">
          <cell r="E171">
            <v>15704046</v>
          </cell>
        </row>
      </sheetData>
      <sheetData sheetId="1"/>
      <sheetData sheetId="2"/>
      <sheetData sheetId="3"/>
      <sheetData sheetId="4"/>
      <sheetData sheetId="5"/>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tabSelected="1" topLeftCell="A26" workbookViewId="0">
      <selection activeCell="B44" sqref="B44:G44"/>
    </sheetView>
  </sheetViews>
  <sheetFormatPr defaultColWidth="8.5703125" defaultRowHeight="15" x14ac:dyDescent="0.25"/>
  <cols>
    <col min="1" max="1" width="11.7109375" customWidth="1"/>
    <col min="2" max="2" width="41.7109375" style="51" customWidth="1"/>
    <col min="5" max="5" width="9.42578125" style="66" bestFit="1" customWidth="1"/>
  </cols>
  <sheetData>
    <row r="1" spans="1:7" x14ac:dyDescent="0.25">
      <c r="A1" s="112" t="s">
        <v>81</v>
      </c>
      <c r="B1" s="112"/>
      <c r="C1" s="112"/>
      <c r="D1" s="112"/>
      <c r="E1" s="112"/>
      <c r="F1" s="112"/>
      <c r="G1" s="112"/>
    </row>
    <row r="2" spans="1:7" x14ac:dyDescent="0.25">
      <c r="A2" s="113" t="s">
        <v>78</v>
      </c>
      <c r="B2" s="113"/>
      <c r="C2" s="113"/>
      <c r="D2" s="113"/>
      <c r="E2" s="113"/>
      <c r="F2" s="113"/>
      <c r="G2" s="113"/>
    </row>
    <row r="3" spans="1:7" x14ac:dyDescent="0.25">
      <c r="A3" s="67"/>
      <c r="B3" s="67"/>
      <c r="C3" s="67"/>
      <c r="D3" s="67"/>
      <c r="E3" s="67"/>
      <c r="F3" s="67"/>
      <c r="G3" s="67"/>
    </row>
    <row r="4" spans="1:7" ht="15.75" thickBot="1" x14ac:dyDescent="0.3">
      <c r="A4" s="92" t="s">
        <v>79</v>
      </c>
      <c r="B4" s="67"/>
      <c r="C4" s="67"/>
      <c r="D4" s="116" t="s">
        <v>82</v>
      </c>
      <c r="E4" s="116"/>
      <c r="F4" s="116"/>
      <c r="G4" s="116"/>
    </row>
    <row r="5" spans="1:7" x14ac:dyDescent="0.25">
      <c r="A5" s="33">
        <v>1</v>
      </c>
      <c r="B5" s="34">
        <v>2</v>
      </c>
      <c r="C5" s="34">
        <v>3</v>
      </c>
      <c r="D5" s="68">
        <v>4</v>
      </c>
      <c r="E5" s="68">
        <v>5</v>
      </c>
      <c r="F5" s="2">
        <v>6</v>
      </c>
      <c r="G5" s="69">
        <v>7</v>
      </c>
    </row>
    <row r="6" spans="1:7" ht="29.25" x14ac:dyDescent="0.25">
      <c r="A6" s="25"/>
      <c r="B6" s="26"/>
      <c r="C6" s="93" t="s">
        <v>0</v>
      </c>
      <c r="D6" s="27" t="s">
        <v>1</v>
      </c>
      <c r="E6" s="27" t="s">
        <v>2</v>
      </c>
      <c r="F6" s="28" t="s">
        <v>3</v>
      </c>
      <c r="G6" s="29" t="s">
        <v>4</v>
      </c>
    </row>
    <row r="7" spans="1:7" ht="15.75" thickBot="1" x14ac:dyDescent="0.3">
      <c r="A7" s="30" t="s">
        <v>5</v>
      </c>
      <c r="B7" s="31" t="s">
        <v>6</v>
      </c>
      <c r="C7" s="32" t="s">
        <v>7</v>
      </c>
      <c r="D7" s="100">
        <f>E7+F7+G7</f>
        <v>46705.67366</v>
      </c>
      <c r="E7" s="100">
        <f>E8+E10+E13+E14+E15+E17</f>
        <v>46705.67366</v>
      </c>
      <c r="F7" s="55">
        <v>0</v>
      </c>
      <c r="G7" s="70">
        <v>0</v>
      </c>
    </row>
    <row r="8" spans="1:7" x14ac:dyDescent="0.25">
      <c r="A8" s="36" t="s">
        <v>39</v>
      </c>
      <c r="B8" s="1" t="s">
        <v>8</v>
      </c>
      <c r="C8" s="2">
        <v>50</v>
      </c>
      <c r="D8" s="99">
        <f>E8+F8+G8</f>
        <v>4202.0100299999995</v>
      </c>
      <c r="E8" s="99">
        <f>'[1]NV_2020 (výhled)'!$E$7/1000</f>
        <v>4202.0100299999995</v>
      </c>
      <c r="F8" s="71">
        <v>0</v>
      </c>
      <c r="G8" s="72">
        <v>0</v>
      </c>
    </row>
    <row r="9" spans="1:7" ht="15.75" thickBot="1" x14ac:dyDescent="0.3">
      <c r="A9" s="37" t="s">
        <v>40</v>
      </c>
      <c r="B9" s="3" t="s">
        <v>9</v>
      </c>
      <c r="C9" s="4"/>
      <c r="D9" s="102">
        <f t="shared" ref="D9:D40" si="0">E9+F9+G9</f>
        <v>0</v>
      </c>
      <c r="E9" s="57">
        <v>0</v>
      </c>
      <c r="F9" s="74">
        <v>0</v>
      </c>
      <c r="G9" s="75">
        <v>0</v>
      </c>
    </row>
    <row r="10" spans="1:7" ht="15.75" thickBot="1" x14ac:dyDescent="0.3">
      <c r="A10" s="36" t="s">
        <v>41</v>
      </c>
      <c r="B10" s="1" t="s">
        <v>10</v>
      </c>
      <c r="C10" s="2">
        <v>51</v>
      </c>
      <c r="D10" s="99">
        <f t="shared" si="0"/>
        <v>9328.1486299999997</v>
      </c>
      <c r="E10" s="99">
        <f>'[1]NV_2020 (výhled)'!$E$21/1000</f>
        <v>9328.1486299999997</v>
      </c>
      <c r="F10" s="71">
        <v>0</v>
      </c>
      <c r="G10" s="72">
        <v>0</v>
      </c>
    </row>
    <row r="11" spans="1:7" ht="15.75" thickBot="1" x14ac:dyDescent="0.3">
      <c r="A11" s="38" t="s">
        <v>50</v>
      </c>
      <c r="B11" s="10" t="s">
        <v>16</v>
      </c>
      <c r="C11" s="14">
        <v>56</v>
      </c>
      <c r="D11" s="101">
        <f t="shared" si="0"/>
        <v>0</v>
      </c>
      <c r="E11" s="101">
        <v>0</v>
      </c>
      <c r="F11" s="58">
        <v>0</v>
      </c>
      <c r="G11" s="76">
        <v>0</v>
      </c>
    </row>
    <row r="12" spans="1:7" ht="15.75" thickBot="1" x14ac:dyDescent="0.3">
      <c r="A12" s="38" t="s">
        <v>51</v>
      </c>
      <c r="B12" s="10" t="s">
        <v>17</v>
      </c>
      <c r="C12" s="11">
        <v>57</v>
      </c>
      <c r="D12" s="99">
        <f t="shared" si="0"/>
        <v>0</v>
      </c>
      <c r="E12" s="101">
        <v>0</v>
      </c>
      <c r="F12" s="77">
        <v>0</v>
      </c>
      <c r="G12" s="78">
        <v>0</v>
      </c>
    </row>
    <row r="13" spans="1:7" ht="15.75" thickBot="1" x14ac:dyDescent="0.3">
      <c r="A13" s="36" t="s">
        <v>42</v>
      </c>
      <c r="B13" s="1" t="s">
        <v>11</v>
      </c>
      <c r="C13" s="2">
        <v>52</v>
      </c>
      <c r="D13" s="99">
        <f t="shared" si="0"/>
        <v>31103.514999999999</v>
      </c>
      <c r="E13" s="99">
        <f>'[1]NV_2020 (výhled)'!$E$39/1000</f>
        <v>31103.514999999999</v>
      </c>
      <c r="F13" s="71">
        <v>0</v>
      </c>
      <c r="G13" s="72">
        <v>0</v>
      </c>
    </row>
    <row r="14" spans="1:7" ht="15.75" thickBot="1" x14ac:dyDescent="0.3">
      <c r="A14" s="38" t="s">
        <v>43</v>
      </c>
      <c r="B14" s="10" t="s">
        <v>12</v>
      </c>
      <c r="C14" s="11">
        <v>53</v>
      </c>
      <c r="D14" s="56">
        <f t="shared" si="0"/>
        <v>52</v>
      </c>
      <c r="E14" s="58">
        <v>52</v>
      </c>
      <c r="F14" s="77">
        <v>0</v>
      </c>
      <c r="G14" s="78">
        <v>0</v>
      </c>
    </row>
    <row r="15" spans="1:7" x14ac:dyDescent="0.25">
      <c r="A15" s="36" t="s">
        <v>44</v>
      </c>
      <c r="B15" s="1" t="s">
        <v>13</v>
      </c>
      <c r="C15" s="2">
        <v>54</v>
      </c>
      <c r="D15" s="56">
        <f t="shared" si="0"/>
        <v>890</v>
      </c>
      <c r="E15" s="56">
        <v>890</v>
      </c>
      <c r="F15" s="71">
        <v>0</v>
      </c>
      <c r="G15" s="72">
        <v>0</v>
      </c>
    </row>
    <row r="16" spans="1:7" ht="30.75" thickBot="1" x14ac:dyDescent="0.3">
      <c r="A16" s="37" t="s">
        <v>74</v>
      </c>
      <c r="B16" s="3" t="s">
        <v>73</v>
      </c>
      <c r="C16" s="12"/>
      <c r="D16" s="62">
        <f t="shared" si="0"/>
        <v>750</v>
      </c>
      <c r="E16" s="57">
        <v>750</v>
      </c>
      <c r="F16" s="74">
        <v>0</v>
      </c>
      <c r="G16" s="75">
        <v>0</v>
      </c>
    </row>
    <row r="17" spans="1:7" ht="28.5" x14ac:dyDescent="0.25">
      <c r="A17" s="36" t="s">
        <v>45</v>
      </c>
      <c r="B17" s="13" t="s">
        <v>14</v>
      </c>
      <c r="C17" s="2">
        <v>55</v>
      </c>
      <c r="D17" s="79">
        <f t="shared" si="0"/>
        <v>1130</v>
      </c>
      <c r="E17" s="59">
        <v>1130</v>
      </c>
      <c r="F17" s="71">
        <v>0</v>
      </c>
      <c r="G17" s="72">
        <v>0</v>
      </c>
    </row>
    <row r="18" spans="1:7" x14ac:dyDescent="0.25">
      <c r="A18" s="39" t="s">
        <v>46</v>
      </c>
      <c r="B18" s="5" t="s">
        <v>47</v>
      </c>
      <c r="C18" s="6"/>
      <c r="D18" s="59">
        <f t="shared" si="0"/>
        <v>1130</v>
      </c>
      <c r="E18" s="59">
        <v>1130</v>
      </c>
      <c r="F18" s="80">
        <v>0</v>
      </c>
      <c r="G18" s="81">
        <v>0</v>
      </c>
    </row>
    <row r="19" spans="1:7" x14ac:dyDescent="0.25">
      <c r="A19" s="39" t="s">
        <v>48</v>
      </c>
      <c r="B19" s="5" t="s">
        <v>36</v>
      </c>
      <c r="C19" s="6"/>
      <c r="D19" s="59">
        <f t="shared" si="0"/>
        <v>0</v>
      </c>
      <c r="E19" s="59">
        <v>0</v>
      </c>
      <c r="F19" s="80">
        <v>0</v>
      </c>
      <c r="G19" s="81">
        <v>0</v>
      </c>
    </row>
    <row r="20" spans="1:7" ht="15.75" thickBot="1" x14ac:dyDescent="0.3">
      <c r="A20" s="39" t="s">
        <v>49</v>
      </c>
      <c r="B20" s="7" t="s">
        <v>15</v>
      </c>
      <c r="C20" s="9"/>
      <c r="D20" s="62">
        <f t="shared" si="0"/>
        <v>0</v>
      </c>
      <c r="E20" s="57">
        <v>0</v>
      </c>
      <c r="F20" s="74">
        <v>0</v>
      </c>
      <c r="G20" s="75">
        <v>0</v>
      </c>
    </row>
    <row r="21" spans="1:7" ht="15.75" thickBot="1" x14ac:dyDescent="0.3">
      <c r="A21" s="38" t="s">
        <v>52</v>
      </c>
      <c r="B21" s="10" t="s">
        <v>18</v>
      </c>
      <c r="C21" s="11">
        <v>58</v>
      </c>
      <c r="D21" s="56">
        <f t="shared" si="0"/>
        <v>0</v>
      </c>
      <c r="E21" s="58">
        <v>0</v>
      </c>
      <c r="F21" s="58">
        <v>0</v>
      </c>
      <c r="G21" s="76">
        <v>0</v>
      </c>
    </row>
    <row r="22" spans="1:7" ht="15.75" thickBot="1" x14ac:dyDescent="0.3">
      <c r="A22" s="38" t="s">
        <v>53</v>
      </c>
      <c r="B22" s="10" t="s">
        <v>19</v>
      </c>
      <c r="C22" s="11">
        <v>59</v>
      </c>
      <c r="D22" s="58">
        <f>E22+F22+G22</f>
        <v>0</v>
      </c>
      <c r="E22" s="58">
        <v>0</v>
      </c>
      <c r="F22" s="58">
        <v>0</v>
      </c>
      <c r="G22" s="76">
        <v>0</v>
      </c>
    </row>
    <row r="23" spans="1:7" ht="15.75" thickBot="1" x14ac:dyDescent="0.3">
      <c r="A23" s="15" t="s">
        <v>20</v>
      </c>
      <c r="B23" s="16" t="s">
        <v>21</v>
      </c>
      <c r="C23" s="17" t="s">
        <v>7</v>
      </c>
      <c r="D23" s="107">
        <f>E23+F23+G23</f>
        <v>46705.67366</v>
      </c>
      <c r="E23" s="107">
        <f>E24+E28+E29+E33+E40</f>
        <v>46705.67366</v>
      </c>
      <c r="F23" s="82">
        <v>0</v>
      </c>
      <c r="G23" s="83">
        <v>0</v>
      </c>
    </row>
    <row r="24" spans="1:7" x14ac:dyDescent="0.25">
      <c r="A24" s="36" t="s">
        <v>54</v>
      </c>
      <c r="B24" s="13" t="s">
        <v>31</v>
      </c>
      <c r="C24" s="2">
        <v>69</v>
      </c>
      <c r="D24" s="62">
        <f t="shared" si="0"/>
        <v>43425.046000000002</v>
      </c>
      <c r="E24" s="103">
        <f>E25+E26+E27</f>
        <v>43425.046000000002</v>
      </c>
      <c r="F24" s="84">
        <v>0</v>
      </c>
      <c r="G24" s="85">
        <v>0</v>
      </c>
    </row>
    <row r="25" spans="1:7" x14ac:dyDescent="0.25">
      <c r="A25" s="39" t="s">
        <v>55</v>
      </c>
      <c r="B25" s="8" t="s">
        <v>37</v>
      </c>
      <c r="C25" s="20"/>
      <c r="D25" s="59">
        <f t="shared" si="0"/>
        <v>27721</v>
      </c>
      <c r="E25" s="60">
        <v>27721</v>
      </c>
      <c r="F25" s="80">
        <v>0</v>
      </c>
      <c r="G25" s="81">
        <v>0</v>
      </c>
    </row>
    <row r="26" spans="1:7" x14ac:dyDescent="0.25">
      <c r="A26" s="39" t="s">
        <v>56</v>
      </c>
      <c r="B26" s="8" t="s">
        <v>38</v>
      </c>
      <c r="C26" s="20"/>
      <c r="D26" s="59">
        <f t="shared" si="0"/>
        <v>0</v>
      </c>
      <c r="E26" s="59">
        <v>0</v>
      </c>
      <c r="F26" s="80">
        <v>0</v>
      </c>
      <c r="G26" s="81">
        <v>0</v>
      </c>
    </row>
    <row r="27" spans="1:7" ht="15.75" thickBot="1" x14ac:dyDescent="0.3">
      <c r="A27" s="37" t="s">
        <v>75</v>
      </c>
      <c r="B27" s="21" t="s">
        <v>15</v>
      </c>
      <c r="C27" s="4"/>
      <c r="D27" s="86">
        <f t="shared" si="0"/>
        <v>15704.046</v>
      </c>
      <c r="E27" s="110">
        <f>'[1]NV_2020 (výhled)'!$E$171/1000</f>
        <v>15704.046</v>
      </c>
      <c r="F27" s="87">
        <v>0</v>
      </c>
      <c r="G27" s="88">
        <v>0</v>
      </c>
    </row>
    <row r="28" spans="1:7" ht="15.75" thickBot="1" x14ac:dyDescent="0.3">
      <c r="A28" s="38" t="s">
        <v>57</v>
      </c>
      <c r="B28" s="22" t="s">
        <v>30</v>
      </c>
      <c r="C28" s="11">
        <v>68</v>
      </c>
      <c r="D28" s="58">
        <f t="shared" si="0"/>
        <v>0</v>
      </c>
      <c r="E28" s="61">
        <v>0</v>
      </c>
      <c r="F28" s="77">
        <v>0</v>
      </c>
      <c r="G28" s="78">
        <v>0</v>
      </c>
    </row>
    <row r="29" spans="1:7" x14ac:dyDescent="0.25">
      <c r="A29" s="41" t="s">
        <v>58</v>
      </c>
      <c r="B29" s="40" t="s">
        <v>22</v>
      </c>
      <c r="C29" s="35">
        <v>60</v>
      </c>
      <c r="D29" s="62">
        <f t="shared" si="0"/>
        <v>206</v>
      </c>
      <c r="E29" s="62">
        <f>E30+E31+E32</f>
        <v>206</v>
      </c>
      <c r="F29" s="84">
        <v>0</v>
      </c>
      <c r="G29" s="85">
        <v>0</v>
      </c>
    </row>
    <row r="30" spans="1:7" x14ac:dyDescent="0.25">
      <c r="A30" s="39" t="s">
        <v>67</v>
      </c>
      <c r="B30" s="8" t="s">
        <v>23</v>
      </c>
      <c r="C30" s="6"/>
      <c r="D30" s="59">
        <f t="shared" si="0"/>
        <v>140</v>
      </c>
      <c r="E30" s="59">
        <v>140</v>
      </c>
      <c r="F30" s="80">
        <v>0</v>
      </c>
      <c r="G30" s="81">
        <v>0</v>
      </c>
    </row>
    <row r="31" spans="1:7" x14ac:dyDescent="0.25">
      <c r="A31" s="39" t="s">
        <v>68</v>
      </c>
      <c r="B31" s="18" t="s">
        <v>24</v>
      </c>
      <c r="C31" s="6"/>
      <c r="D31" s="59">
        <f t="shared" si="0"/>
        <v>66</v>
      </c>
      <c r="E31" s="59">
        <v>66</v>
      </c>
      <c r="F31" s="80">
        <v>0</v>
      </c>
      <c r="G31" s="81">
        <v>0</v>
      </c>
    </row>
    <row r="32" spans="1:7" ht="15.75" thickBot="1" x14ac:dyDescent="0.3">
      <c r="A32" s="37" t="s">
        <v>69</v>
      </c>
      <c r="B32" s="7" t="s">
        <v>25</v>
      </c>
      <c r="C32" s="9"/>
      <c r="D32" s="57">
        <f t="shared" si="0"/>
        <v>0</v>
      </c>
      <c r="E32" s="57">
        <v>0</v>
      </c>
      <c r="F32" s="74">
        <v>0</v>
      </c>
      <c r="G32" s="75">
        <v>0</v>
      </c>
    </row>
    <row r="33" spans="1:7" x14ac:dyDescent="0.25">
      <c r="A33" s="41" t="s">
        <v>59</v>
      </c>
      <c r="B33" s="40" t="s">
        <v>26</v>
      </c>
      <c r="C33" s="108">
        <v>64</v>
      </c>
      <c r="D33" s="103">
        <f t="shared" si="0"/>
        <v>3074.6276600000001</v>
      </c>
      <c r="E33" s="103">
        <f>E34+E39</f>
        <v>3074.6276600000001</v>
      </c>
      <c r="F33" s="109">
        <v>0</v>
      </c>
      <c r="G33" s="85">
        <v>0</v>
      </c>
    </row>
    <row r="34" spans="1:7" x14ac:dyDescent="0.25">
      <c r="A34" s="39" t="s">
        <v>60</v>
      </c>
      <c r="B34" s="19" t="s">
        <v>27</v>
      </c>
      <c r="C34" s="20"/>
      <c r="D34" s="104">
        <f t="shared" si="0"/>
        <v>1474.6276599999999</v>
      </c>
      <c r="E34" s="104">
        <f>'[1]NV_2020 (výhled)'!$E$130/1000</f>
        <v>1474.6276599999999</v>
      </c>
      <c r="F34" s="105">
        <v>0</v>
      </c>
      <c r="G34" s="81">
        <v>0</v>
      </c>
    </row>
    <row r="35" spans="1:7" x14ac:dyDescent="0.25">
      <c r="A35" s="39" t="s">
        <v>61</v>
      </c>
      <c r="B35" s="8" t="s">
        <v>70</v>
      </c>
      <c r="C35" s="20"/>
      <c r="D35" s="104">
        <f t="shared" si="0"/>
        <v>0</v>
      </c>
      <c r="E35" s="104">
        <v>0</v>
      </c>
      <c r="F35" s="105">
        <v>0</v>
      </c>
      <c r="G35" s="81">
        <v>0</v>
      </c>
    </row>
    <row r="36" spans="1:7" x14ac:dyDescent="0.25">
      <c r="A36" s="39" t="s">
        <v>62</v>
      </c>
      <c r="B36" s="8" t="s">
        <v>71</v>
      </c>
      <c r="C36" s="20"/>
      <c r="D36" s="104">
        <f t="shared" si="0"/>
        <v>0</v>
      </c>
      <c r="E36" s="104">
        <v>0</v>
      </c>
      <c r="F36" s="105">
        <v>0</v>
      </c>
      <c r="G36" s="81">
        <v>0</v>
      </c>
    </row>
    <row r="37" spans="1:7" x14ac:dyDescent="0.25">
      <c r="A37" s="39" t="s">
        <v>63</v>
      </c>
      <c r="B37" s="8" t="s">
        <v>72</v>
      </c>
      <c r="C37" s="20"/>
      <c r="D37" s="104">
        <f t="shared" si="0"/>
        <v>1264.6276599999999</v>
      </c>
      <c r="E37" s="104">
        <f>'[1]NV_2020 (výhled)'!$E$135/1000</f>
        <v>1264.6276599999999</v>
      </c>
      <c r="F37" s="105">
        <v>0</v>
      </c>
      <c r="G37" s="81">
        <v>0</v>
      </c>
    </row>
    <row r="38" spans="1:7" x14ac:dyDescent="0.25">
      <c r="A38" s="39" t="s">
        <v>64</v>
      </c>
      <c r="B38" s="8" t="s">
        <v>28</v>
      </c>
      <c r="C38" s="20"/>
      <c r="D38" s="104">
        <f t="shared" si="0"/>
        <v>210</v>
      </c>
      <c r="E38" s="104">
        <v>210</v>
      </c>
      <c r="F38" s="105">
        <v>0</v>
      </c>
      <c r="G38" s="81">
        <v>0</v>
      </c>
    </row>
    <row r="39" spans="1:7" ht="15.75" thickBot="1" x14ac:dyDescent="0.3">
      <c r="A39" s="39" t="s">
        <v>65</v>
      </c>
      <c r="B39" s="21" t="s">
        <v>15</v>
      </c>
      <c r="C39" s="4"/>
      <c r="D39" s="57">
        <f t="shared" si="0"/>
        <v>1600</v>
      </c>
      <c r="E39" s="57">
        <v>1600</v>
      </c>
      <c r="F39" s="74">
        <v>0</v>
      </c>
      <c r="G39" s="75">
        <v>0</v>
      </c>
    </row>
    <row r="40" spans="1:7" ht="15.75" thickBot="1" x14ac:dyDescent="0.3">
      <c r="A40" s="38" t="s">
        <v>66</v>
      </c>
      <c r="B40" s="22" t="s">
        <v>29</v>
      </c>
      <c r="C40" s="11">
        <v>65</v>
      </c>
      <c r="D40" s="62">
        <f t="shared" si="0"/>
        <v>0</v>
      </c>
      <c r="E40" s="73">
        <v>0</v>
      </c>
      <c r="F40" s="89">
        <v>0</v>
      </c>
      <c r="G40" s="90">
        <v>0</v>
      </c>
    </row>
    <row r="41" spans="1:7" ht="15.75" thickBot="1" x14ac:dyDescent="0.3">
      <c r="A41" s="23" t="s">
        <v>32</v>
      </c>
      <c r="B41" s="50" t="s">
        <v>33</v>
      </c>
      <c r="C41" s="24" t="s">
        <v>7</v>
      </c>
      <c r="D41" s="106">
        <f>E41+F41+G41</f>
        <v>0</v>
      </c>
      <c r="E41" s="106">
        <f>E23-E7</f>
        <v>0</v>
      </c>
      <c r="F41" s="63">
        <v>0</v>
      </c>
      <c r="G41" s="91">
        <v>0</v>
      </c>
    </row>
    <row r="42" spans="1:7" ht="15.75" thickBot="1" x14ac:dyDescent="0.3">
      <c r="A42" s="94"/>
      <c r="B42" s="95"/>
      <c r="C42" s="96"/>
      <c r="D42" s="96"/>
      <c r="E42" s="97"/>
      <c r="F42" s="96"/>
      <c r="G42" s="98"/>
    </row>
    <row r="43" spans="1:7" x14ac:dyDescent="0.25">
      <c r="A43" s="47" t="s">
        <v>34</v>
      </c>
      <c r="B43" s="48" t="s">
        <v>35</v>
      </c>
      <c r="C43" s="49"/>
      <c r="D43" s="49"/>
      <c r="E43" s="64"/>
      <c r="F43" s="49"/>
      <c r="G43" s="52"/>
    </row>
    <row r="44" spans="1:7" s="51" customFormat="1" ht="108.75" customHeight="1" thickBot="1" x14ac:dyDescent="0.3">
      <c r="A44" s="53"/>
      <c r="B44" s="114" t="s">
        <v>84</v>
      </c>
      <c r="C44" s="114"/>
      <c r="D44" s="114"/>
      <c r="E44" s="114"/>
      <c r="F44" s="114"/>
      <c r="G44" s="115"/>
    </row>
    <row r="45" spans="1:7" x14ac:dyDescent="0.25">
      <c r="A45" s="42" t="s">
        <v>76</v>
      </c>
      <c r="B45" s="49" t="s">
        <v>77</v>
      </c>
      <c r="C45" s="43"/>
      <c r="D45" s="43"/>
      <c r="E45" s="65"/>
      <c r="F45" s="44"/>
      <c r="G45" s="45"/>
    </row>
    <row r="46" spans="1:7" ht="26.25" customHeight="1" thickBot="1" x14ac:dyDescent="0.3">
      <c r="A46" s="46"/>
      <c r="B46" s="114" t="s">
        <v>80</v>
      </c>
      <c r="C46" s="114"/>
      <c r="D46" s="114"/>
      <c r="E46" s="114"/>
      <c r="F46" s="114"/>
      <c r="G46" s="115"/>
    </row>
    <row r="47" spans="1:7" x14ac:dyDescent="0.25">
      <c r="A47" s="54" t="s">
        <v>83</v>
      </c>
    </row>
    <row r="49" spans="2:7" ht="195" customHeight="1" x14ac:dyDescent="0.25">
      <c r="B49" s="111"/>
      <c r="C49" s="111"/>
      <c r="D49" s="111"/>
      <c r="E49" s="111"/>
      <c r="F49" s="111"/>
      <c r="G49" s="111"/>
    </row>
  </sheetData>
  <mergeCells count="6">
    <mergeCell ref="B49:G49"/>
    <mergeCell ref="A1:G1"/>
    <mergeCell ref="A2:G2"/>
    <mergeCell ref="B44:G44"/>
    <mergeCell ref="B46:G46"/>
    <mergeCell ref="D4:G4"/>
  </mergeCells>
  <pageMargins left="0.7" right="0.7" top="0.78740157499999996" bottom="0.78740157499999996"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List2</vt:lpstr>
      <vt:lpstr>List2!Oblast_tisku</vt:lpstr>
    </vt:vector>
  </TitlesOfParts>
  <Company>AVCR SSC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Plesnivý Petr</dc:creator>
  <cp:lastModifiedBy>Lenovo</cp:lastModifiedBy>
  <cp:lastPrinted>2018-06-06T08:41:10Z</cp:lastPrinted>
  <dcterms:created xsi:type="dcterms:W3CDTF">2017-03-08T08:59:17Z</dcterms:created>
  <dcterms:modified xsi:type="dcterms:W3CDTF">2020-06-26T09:43:26Z</dcterms:modified>
</cp:coreProperties>
</file>